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65" windowWidth="15135" windowHeight="771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6'!$B$1:$AL$15</definedName>
    <definedName name="_xlnm.Print_Area" localSheetId="2">'πιν 7α '!$B$1:$P$37</definedName>
    <definedName name="_xlnm.Print_Area" localSheetId="3">'πιν 7β'!$B$1:$AC$13</definedName>
    <definedName name="_xlnm.Print_Area" localSheetId="4">'πιν 8α-γ'!$A$1:$N$49</definedName>
    <definedName name="_xlnm.Print_Area" localSheetId="5">'πιν 9a-c'!$A$1:$P$42</definedName>
    <definedName name="_xlnm.Print_Area" localSheetId="0">'πιν. 3-5'!$A$1:$S$65</definedName>
  </definedNames>
  <calcPr calcId="145621"/>
</workbook>
</file>

<file path=xl/calcChain.xml><?xml version="1.0" encoding="utf-8"?>
<calcChain xmlns="http://schemas.openxmlformats.org/spreadsheetml/2006/main">
  <c r="D6" i="12" l="1"/>
  <c r="D7" i="12"/>
  <c r="D8" i="12"/>
  <c r="D9" i="12"/>
  <c r="C10" i="12"/>
  <c r="D10" i="12"/>
  <c r="D11" i="12"/>
  <c r="AB7" i="12"/>
  <c r="AB8" i="12"/>
  <c r="AB9" i="12"/>
  <c r="AB6" i="12"/>
  <c r="Z7" i="12"/>
  <c r="Z8" i="12"/>
  <c r="Z9" i="12"/>
  <c r="Z6" i="12"/>
  <c r="X7" i="12"/>
  <c r="X8" i="12"/>
  <c r="X9" i="12"/>
  <c r="X6" i="12"/>
  <c r="AB11" i="12"/>
  <c r="Z11" i="12"/>
  <c r="X11" i="12"/>
  <c r="AA10" i="12"/>
  <c r="AB10" i="12" s="1"/>
  <c r="L28" i="11"/>
  <c r="L23" i="11"/>
  <c r="L19" i="11"/>
  <c r="L13" i="11"/>
  <c r="L7" i="11"/>
  <c r="J33" i="11"/>
  <c r="J29" i="11"/>
  <c r="J23" i="11"/>
  <c r="J21" i="11"/>
  <c r="J15" i="11"/>
  <c r="J16" i="11"/>
  <c r="J11" i="11"/>
  <c r="J7" i="11"/>
  <c r="J9" i="11"/>
  <c r="H28" i="11"/>
  <c r="H24" i="11"/>
  <c r="H19" i="11"/>
  <c r="H15" i="11"/>
  <c r="H11" i="11"/>
  <c r="H7" i="11"/>
  <c r="F35" i="11"/>
  <c r="F31" i="11"/>
  <c r="F28" i="11"/>
  <c r="F25" i="11"/>
  <c r="F21" i="11"/>
  <c r="F19" i="11"/>
  <c r="F15" i="11"/>
  <c r="F13" i="11"/>
  <c r="F10" i="11"/>
  <c r="F7" i="11"/>
  <c r="D34" i="11"/>
  <c r="D32" i="11"/>
  <c r="D28" i="11"/>
  <c r="D26" i="11"/>
  <c r="D23" i="11"/>
  <c r="D19" i="11"/>
  <c r="D17" i="11"/>
  <c r="D15" i="11"/>
  <c r="D13" i="11"/>
  <c r="D9" i="11"/>
  <c r="D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5" i="11"/>
  <c r="K36" i="11"/>
  <c r="I36" i="11"/>
  <c r="G36" i="11"/>
  <c r="E36" i="11"/>
  <c r="C36" i="11"/>
  <c r="Y10" i="12" l="1"/>
  <c r="Z10" i="12" s="1"/>
  <c r="F27" i="8"/>
  <c r="M13" i="9"/>
  <c r="M23" i="2"/>
  <c r="M24" i="2"/>
  <c r="M25" i="2"/>
  <c r="M26" i="2"/>
  <c r="M27" i="2"/>
  <c r="M28" i="2"/>
  <c r="M29" i="2"/>
  <c r="M30" i="2"/>
  <c r="W10" i="12"/>
  <c r="X10" i="12" s="1"/>
  <c r="P11" i="11"/>
  <c r="P12" i="11"/>
  <c r="P13" i="11"/>
  <c r="P25" i="11"/>
  <c r="P30" i="11"/>
  <c r="P31" i="11"/>
  <c r="L22" i="8"/>
  <c r="L23" i="8"/>
  <c r="L24" i="8"/>
  <c r="L25" i="8"/>
  <c r="L26" i="8"/>
  <c r="N36" i="11" l="1"/>
  <c r="P10" i="11"/>
  <c r="E13" i="9"/>
  <c r="P16" i="11"/>
  <c r="P17" i="11"/>
  <c r="P28" i="11" l="1"/>
  <c r="K31" i="2"/>
  <c r="U10" i="12"/>
  <c r="V10" i="12" s="1"/>
  <c r="V7" i="12"/>
  <c r="V8" i="12"/>
  <c r="V9" i="12"/>
  <c r="V11" i="12"/>
  <c r="V6" i="12"/>
  <c r="T11" i="12"/>
  <c r="T7" i="12"/>
  <c r="T8" i="12"/>
  <c r="T9" i="12"/>
  <c r="T6" i="12"/>
  <c r="S10" i="12" l="1"/>
  <c r="T10" i="12" s="1"/>
  <c r="O13" i="11" l="1"/>
  <c r="O25" i="11"/>
  <c r="O30" i="11"/>
  <c r="O10" i="11"/>
  <c r="O17" i="11"/>
  <c r="O28" i="11"/>
  <c r="O5" i="11"/>
  <c r="O16" i="11"/>
  <c r="P58" i="8"/>
  <c r="P59" i="8"/>
  <c r="P60" i="8"/>
  <c r="P61" i="8"/>
  <c r="P62" i="8"/>
  <c r="P57" i="8"/>
  <c r="N58" i="8"/>
  <c r="N59" i="8"/>
  <c r="N60" i="8"/>
  <c r="N61" i="8"/>
  <c r="N62" i="8"/>
  <c r="N57" i="8"/>
  <c r="M21" i="9" l="1"/>
  <c r="M22" i="9"/>
  <c r="M23" i="9"/>
  <c r="M24" i="9"/>
  <c r="M25" i="9"/>
  <c r="M20" i="9"/>
  <c r="Q10" i="12" l="1"/>
  <c r="P6" i="11"/>
  <c r="P7" i="11"/>
  <c r="P9" i="11"/>
  <c r="P14" i="11"/>
  <c r="P18" i="11"/>
  <c r="P20" i="11"/>
  <c r="P22" i="11"/>
  <c r="P23" i="11"/>
  <c r="P33" i="11"/>
  <c r="P34" i="11" l="1"/>
  <c r="P29" i="11"/>
  <c r="P27" i="11"/>
  <c r="P26" i="11"/>
  <c r="P24" i="11"/>
  <c r="P21" i="11"/>
  <c r="P19" i="11"/>
  <c r="P8" i="11"/>
  <c r="O7" i="9"/>
  <c r="O8" i="9"/>
  <c r="O9" i="9"/>
  <c r="O10" i="9"/>
  <c r="O11" i="9"/>
  <c r="O12" i="9"/>
  <c r="O6" i="9"/>
  <c r="R11" i="12"/>
  <c r="R10" i="12"/>
  <c r="R9" i="12"/>
  <c r="R8" i="12"/>
  <c r="R7" i="12"/>
  <c r="R6" i="12"/>
  <c r="O13" i="9" l="1"/>
  <c r="P12" i="9" s="1"/>
  <c r="O10" i="12"/>
  <c r="P10" i="12" s="1"/>
  <c r="M36" i="11"/>
  <c r="M22" i="2"/>
  <c r="M7" i="2"/>
  <c r="M8" i="2"/>
  <c r="M9" i="2"/>
  <c r="M10" i="2"/>
  <c r="M11" i="2"/>
  <c r="M12" i="2"/>
  <c r="M13" i="2"/>
  <c r="M14" i="2"/>
  <c r="M6" i="2"/>
  <c r="F47" i="2"/>
  <c r="F46" i="2"/>
  <c r="F45" i="2"/>
  <c r="F44" i="2"/>
  <c r="F43" i="2"/>
  <c r="F42" i="2"/>
  <c r="F41" i="2"/>
  <c r="F40" i="2"/>
  <c r="F39" i="2"/>
  <c r="K26" i="9"/>
  <c r="L22" i="9" s="1"/>
  <c r="I26" i="9"/>
  <c r="J20" i="9" s="1"/>
  <c r="G26" i="9"/>
  <c r="H23" i="9" s="1"/>
  <c r="E26" i="9"/>
  <c r="F20" i="9" s="1"/>
  <c r="C26" i="9"/>
  <c r="D21" i="9" s="1"/>
  <c r="K13" i="9"/>
  <c r="L7" i="9" s="1"/>
  <c r="I13" i="9"/>
  <c r="J6" i="9" s="1"/>
  <c r="G13" i="9"/>
  <c r="H8" i="9" s="1"/>
  <c r="F13" i="9"/>
  <c r="C13" i="9"/>
  <c r="D13" i="9" s="1"/>
  <c r="D40" i="2"/>
  <c r="D41" i="2"/>
  <c r="D42" i="2"/>
  <c r="D43" i="2"/>
  <c r="D44" i="2"/>
  <c r="D45" i="2"/>
  <c r="D46" i="2"/>
  <c r="D47" i="2"/>
  <c r="D39" i="2"/>
  <c r="E39" i="2"/>
  <c r="L24" i="2"/>
  <c r="I31" i="2"/>
  <c r="J22" i="2" s="1"/>
  <c r="G31" i="2"/>
  <c r="H28" i="2" s="1"/>
  <c r="E31" i="2"/>
  <c r="F26" i="2" s="1"/>
  <c r="C31" i="2"/>
  <c r="D31" i="2" s="1"/>
  <c r="K15" i="2"/>
  <c r="L12" i="2" s="1"/>
  <c r="I15" i="2"/>
  <c r="J6" i="2" s="1"/>
  <c r="G15" i="2"/>
  <c r="H12" i="2" s="1"/>
  <c r="E15" i="2"/>
  <c r="F8" i="2" s="1"/>
  <c r="C15" i="2"/>
  <c r="D8" i="2" s="1"/>
  <c r="P7" i="12"/>
  <c r="P8" i="12"/>
  <c r="P9" i="12"/>
  <c r="P11" i="12"/>
  <c r="P6" i="12"/>
  <c r="L7" i="12"/>
  <c r="L8" i="12"/>
  <c r="L9" i="12"/>
  <c r="L11" i="12"/>
  <c r="L6" i="12"/>
  <c r="K10" i="12"/>
  <c r="L10" i="12" s="1"/>
  <c r="AC14" i="4"/>
  <c r="AD14" i="4" s="1"/>
  <c r="E14" i="4"/>
  <c r="W14" i="4"/>
  <c r="X14" i="4" s="1"/>
  <c r="K14" i="4"/>
  <c r="L11" i="4" s="1"/>
  <c r="Q14" i="4"/>
  <c r="R11" i="4" s="1"/>
  <c r="AA14" i="4"/>
  <c r="U14" i="4"/>
  <c r="V12" i="4" s="1"/>
  <c r="O14" i="4"/>
  <c r="P7" i="4" s="1"/>
  <c r="I14" i="4"/>
  <c r="J11" i="4" s="1"/>
  <c r="C14" i="4"/>
  <c r="D8" i="4" s="1"/>
  <c r="J63" i="8"/>
  <c r="D63" i="8"/>
  <c r="E63" i="8" s="1"/>
  <c r="P51" i="8"/>
  <c r="Q51" i="8" s="1"/>
  <c r="J51" i="8"/>
  <c r="D51" i="8"/>
  <c r="E49" i="8" s="1"/>
  <c r="P40" i="8"/>
  <c r="Q34" i="8" s="1"/>
  <c r="J40" i="8"/>
  <c r="K40" i="8" s="1"/>
  <c r="D40" i="8"/>
  <c r="E38" i="8" s="1"/>
  <c r="H40" i="8"/>
  <c r="I34" i="8" s="1"/>
  <c r="J27" i="8"/>
  <c r="K24" i="8" s="1"/>
  <c r="B27" i="8"/>
  <c r="C27" i="8" s="1"/>
  <c r="H27" i="8"/>
  <c r="I25" i="8" s="1"/>
  <c r="D27" i="8"/>
  <c r="E27" i="8" s="1"/>
  <c r="J13" i="8"/>
  <c r="K7" i="8" s="1"/>
  <c r="H13" i="8"/>
  <c r="I12" i="8" s="1"/>
  <c r="F13" i="8"/>
  <c r="G8" i="8" s="1"/>
  <c r="D13" i="8"/>
  <c r="E7" i="8" s="1"/>
  <c r="B13" i="8"/>
  <c r="C12" i="8" s="1"/>
  <c r="C41" i="9"/>
  <c r="D32" i="9" s="1"/>
  <c r="L26" i="11"/>
  <c r="L21" i="8"/>
  <c r="L8" i="8"/>
  <c r="L9" i="8"/>
  <c r="L10" i="8"/>
  <c r="L11" i="8"/>
  <c r="L12" i="8"/>
  <c r="L7" i="8"/>
  <c r="H63" i="8"/>
  <c r="I61" i="8" s="1"/>
  <c r="B63" i="8"/>
  <c r="C62" i="8" s="1"/>
  <c r="N51" i="8"/>
  <c r="O45" i="8" s="1"/>
  <c r="H51" i="8"/>
  <c r="I49" i="8" s="1"/>
  <c r="B51" i="8"/>
  <c r="C45" i="8" s="1"/>
  <c r="N40" i="8"/>
  <c r="O37" i="8" s="1"/>
  <c r="B40" i="8"/>
  <c r="I10" i="12"/>
  <c r="J10" i="12" s="1"/>
  <c r="J7" i="12"/>
  <c r="J8" i="12"/>
  <c r="J9" i="12"/>
  <c r="J11" i="12"/>
  <c r="J6" i="12"/>
  <c r="H7" i="12"/>
  <c r="H8" i="12"/>
  <c r="H9" i="12"/>
  <c r="H11" i="12"/>
  <c r="H6" i="12"/>
  <c r="F7" i="12"/>
  <c r="F8" i="12"/>
  <c r="F9" i="12"/>
  <c r="F11" i="12"/>
  <c r="F6" i="12"/>
  <c r="G10" i="12"/>
  <c r="H10" i="12" s="1"/>
  <c r="E10" i="12"/>
  <c r="F10" i="12" s="1"/>
  <c r="E41" i="9"/>
  <c r="AI13" i="4"/>
  <c r="AG13" i="4"/>
  <c r="AE13" i="4"/>
  <c r="AF13" i="4" s="1"/>
  <c r="Y13" i="4"/>
  <c r="Z13" i="4" s="1"/>
  <c r="S13" i="4"/>
  <c r="T13" i="4" s="1"/>
  <c r="M13" i="4"/>
  <c r="N13" i="4" s="1"/>
  <c r="G13" i="4"/>
  <c r="H13" i="4" s="1"/>
  <c r="AI12" i="4"/>
  <c r="AG12" i="4"/>
  <c r="AE12" i="4"/>
  <c r="AF12" i="4" s="1"/>
  <c r="Y12" i="4"/>
  <c r="Z12" i="4" s="1"/>
  <c r="S12" i="4"/>
  <c r="T12" i="4" s="1"/>
  <c r="M12" i="4"/>
  <c r="N12" i="4" s="1"/>
  <c r="G12" i="4"/>
  <c r="H12" i="4" s="1"/>
  <c r="AI11" i="4"/>
  <c r="AG11" i="4"/>
  <c r="AE11" i="4"/>
  <c r="AF11" i="4" s="1"/>
  <c r="Y11" i="4"/>
  <c r="Z11" i="4" s="1"/>
  <c r="S11" i="4"/>
  <c r="T11" i="4" s="1"/>
  <c r="M11" i="4"/>
  <c r="N11" i="4" s="1"/>
  <c r="G11" i="4"/>
  <c r="H11" i="4" s="1"/>
  <c r="AI10" i="4"/>
  <c r="AG10" i="4"/>
  <c r="AE10" i="4"/>
  <c r="AF10" i="4" s="1"/>
  <c r="Y10" i="4"/>
  <c r="Z10" i="4" s="1"/>
  <c r="S10" i="4"/>
  <c r="T10" i="4" s="1"/>
  <c r="M10" i="4"/>
  <c r="N10" i="4" s="1"/>
  <c r="G10" i="4"/>
  <c r="H10" i="4" s="1"/>
  <c r="AI9" i="4"/>
  <c r="AG9" i="4"/>
  <c r="AE9" i="4"/>
  <c r="AF9" i="4" s="1"/>
  <c r="Y9" i="4"/>
  <c r="Z9" i="4" s="1"/>
  <c r="S9" i="4"/>
  <c r="T9" i="4" s="1"/>
  <c r="M9" i="4"/>
  <c r="N9" i="4" s="1"/>
  <c r="G9" i="4"/>
  <c r="H9" i="4" s="1"/>
  <c r="AI8" i="4"/>
  <c r="AG8" i="4"/>
  <c r="AE8" i="4"/>
  <c r="AF8" i="4" s="1"/>
  <c r="Y8" i="4"/>
  <c r="Z8" i="4" s="1"/>
  <c r="S8" i="4"/>
  <c r="T8" i="4" s="1"/>
  <c r="M8" i="4"/>
  <c r="N8" i="4" s="1"/>
  <c r="G8" i="4"/>
  <c r="H8" i="4" s="1"/>
  <c r="V10" i="4"/>
  <c r="AI7" i="4"/>
  <c r="AG7" i="4"/>
  <c r="AE7" i="4"/>
  <c r="AF7" i="4" s="1"/>
  <c r="Y7" i="4"/>
  <c r="Z7" i="4" s="1"/>
  <c r="S7" i="4"/>
  <c r="T7" i="4" s="1"/>
  <c r="M7" i="4"/>
  <c r="N7" i="4" s="1"/>
  <c r="G7" i="4"/>
  <c r="H7" i="4" s="1"/>
  <c r="G47" i="2"/>
  <c r="E47" i="2"/>
  <c r="C47" i="2"/>
  <c r="G46" i="2"/>
  <c r="E46" i="2"/>
  <c r="C46" i="2"/>
  <c r="G45" i="2"/>
  <c r="E45" i="2"/>
  <c r="C45" i="2"/>
  <c r="G44" i="2"/>
  <c r="E44" i="2"/>
  <c r="C44" i="2"/>
  <c r="G43" i="2"/>
  <c r="E43" i="2"/>
  <c r="C43" i="2"/>
  <c r="G42" i="2"/>
  <c r="E42" i="2"/>
  <c r="C42" i="2"/>
  <c r="G41" i="2"/>
  <c r="E41" i="2"/>
  <c r="C41" i="2"/>
  <c r="G40" i="2"/>
  <c r="E40" i="2"/>
  <c r="C40" i="2"/>
  <c r="G39" i="2"/>
  <c r="C39" i="2"/>
  <c r="L15" i="2"/>
  <c r="F11" i="2"/>
  <c r="L62" i="8"/>
  <c r="M62" i="8" s="1"/>
  <c r="F62" i="8"/>
  <c r="G62" i="8" s="1"/>
  <c r="L61" i="8"/>
  <c r="M61" i="8" s="1"/>
  <c r="F61" i="8"/>
  <c r="G61" i="8" s="1"/>
  <c r="L60" i="8"/>
  <c r="M60" i="8" s="1"/>
  <c r="F60" i="8"/>
  <c r="G60" i="8" s="1"/>
  <c r="L59" i="8"/>
  <c r="M59" i="8" s="1"/>
  <c r="F59" i="8"/>
  <c r="G59" i="8" s="1"/>
  <c r="L58" i="8"/>
  <c r="M58" i="8" s="1"/>
  <c r="F58" i="8"/>
  <c r="G58" i="8" s="1"/>
  <c r="L57" i="8"/>
  <c r="M57" i="8" s="1"/>
  <c r="F57" i="8"/>
  <c r="G57" i="8" s="1"/>
  <c r="R50" i="8"/>
  <c r="S50" i="8" s="1"/>
  <c r="L50" i="8"/>
  <c r="M50" i="8" s="1"/>
  <c r="F50" i="8"/>
  <c r="G50" i="8" s="1"/>
  <c r="R49" i="8"/>
  <c r="S49" i="8" s="1"/>
  <c r="L49" i="8"/>
  <c r="M49" i="8" s="1"/>
  <c r="F49" i="8"/>
  <c r="G49" i="8" s="1"/>
  <c r="R48" i="8"/>
  <c r="S48" i="8" s="1"/>
  <c r="L48" i="8"/>
  <c r="M48" i="8" s="1"/>
  <c r="F48" i="8"/>
  <c r="G48" i="8" s="1"/>
  <c r="R47" i="8"/>
  <c r="S47" i="8" s="1"/>
  <c r="L47" i="8"/>
  <c r="M47" i="8" s="1"/>
  <c r="F47" i="8"/>
  <c r="G47" i="8" s="1"/>
  <c r="R46" i="8"/>
  <c r="S46" i="8" s="1"/>
  <c r="L46" i="8"/>
  <c r="M46" i="8" s="1"/>
  <c r="F46" i="8"/>
  <c r="G46" i="8" s="1"/>
  <c r="R45" i="8"/>
  <c r="S45" i="8" s="1"/>
  <c r="L45" i="8"/>
  <c r="M45" i="8" s="1"/>
  <c r="F45" i="8"/>
  <c r="G45" i="8" s="1"/>
  <c r="R39" i="8"/>
  <c r="S39" i="8" s="1"/>
  <c r="L39" i="8"/>
  <c r="M39" i="8" s="1"/>
  <c r="F39" i="8"/>
  <c r="G39" i="8" s="1"/>
  <c r="R38" i="8"/>
  <c r="S38" i="8" s="1"/>
  <c r="L38" i="8"/>
  <c r="M38" i="8" s="1"/>
  <c r="F38" i="8"/>
  <c r="G38" i="8" s="1"/>
  <c r="R37" i="8"/>
  <c r="S37" i="8" s="1"/>
  <c r="L37" i="8"/>
  <c r="M37" i="8" s="1"/>
  <c r="F37" i="8"/>
  <c r="G37" i="8" s="1"/>
  <c r="R36" i="8"/>
  <c r="S36" i="8" s="1"/>
  <c r="L36" i="8"/>
  <c r="M36" i="8" s="1"/>
  <c r="F36" i="8"/>
  <c r="G36" i="8" s="1"/>
  <c r="R35" i="8"/>
  <c r="S35" i="8" s="1"/>
  <c r="L35" i="8"/>
  <c r="M35" i="8" s="1"/>
  <c r="F35" i="8"/>
  <c r="G35" i="8" s="1"/>
  <c r="R34" i="8"/>
  <c r="S34" i="8" s="1"/>
  <c r="L34" i="8"/>
  <c r="M34" i="8" s="1"/>
  <c r="F34" i="8"/>
  <c r="G34" i="8" s="1"/>
  <c r="L6" i="2"/>
  <c r="F6" i="2"/>
  <c r="C49" i="8"/>
  <c r="F13" i="2"/>
  <c r="L21" i="9"/>
  <c r="P14" i="4"/>
  <c r="L27" i="2"/>
  <c r="F9" i="2"/>
  <c r="L7" i="4"/>
  <c r="L25" i="9"/>
  <c r="D30" i="2"/>
  <c r="L29" i="2"/>
  <c r="L30" i="2"/>
  <c r="D27" i="2"/>
  <c r="L12" i="4"/>
  <c r="K21" i="8"/>
  <c r="J7" i="9" l="1"/>
  <c r="P11" i="4"/>
  <c r="K61" i="8"/>
  <c r="K63" i="8"/>
  <c r="E59" i="8"/>
  <c r="K47" i="8"/>
  <c r="K51" i="8"/>
  <c r="K25" i="8"/>
  <c r="C48" i="8"/>
  <c r="C46" i="8"/>
  <c r="J10" i="2"/>
  <c r="F30" i="11"/>
  <c r="F23" i="11"/>
  <c r="X9" i="4"/>
  <c r="R12" i="4"/>
  <c r="V8" i="4"/>
  <c r="V11" i="4"/>
  <c r="C57" i="8"/>
  <c r="E8" i="8"/>
  <c r="K59" i="8"/>
  <c r="E47" i="8"/>
  <c r="E50" i="8"/>
  <c r="E21" i="8"/>
  <c r="E22" i="8"/>
  <c r="E24" i="8"/>
  <c r="I11" i="8"/>
  <c r="C60" i="8"/>
  <c r="C59" i="8"/>
  <c r="C47" i="8"/>
  <c r="C51" i="8"/>
  <c r="O39" i="8"/>
  <c r="O40" i="8"/>
  <c r="O36" i="8"/>
  <c r="I37" i="8"/>
  <c r="J14" i="4"/>
  <c r="D8" i="11"/>
  <c r="L34" i="11"/>
  <c r="J13" i="11"/>
  <c r="F34" i="9"/>
  <c r="F40" i="9"/>
  <c r="F30" i="2"/>
  <c r="M31" i="2"/>
  <c r="F14" i="2"/>
  <c r="AD12" i="4"/>
  <c r="G21" i="8"/>
  <c r="L27" i="8"/>
  <c r="M27" i="8" s="1"/>
  <c r="D31" i="11"/>
  <c r="D16" i="11"/>
  <c r="J14" i="11"/>
  <c r="J28" i="11"/>
  <c r="F21" i="9"/>
  <c r="H44" i="2"/>
  <c r="H40" i="2"/>
  <c r="H24" i="2"/>
  <c r="X12" i="4"/>
  <c r="K57" i="8"/>
  <c r="E35" i="8"/>
  <c r="C26" i="8"/>
  <c r="F39" i="9"/>
  <c r="J8" i="9"/>
  <c r="J13" i="9"/>
  <c r="D11" i="9"/>
  <c r="D28" i="2"/>
  <c r="L8" i="2"/>
  <c r="F12" i="2"/>
  <c r="F10" i="2"/>
  <c r="D7" i="2"/>
  <c r="D11" i="2"/>
  <c r="AD7" i="4"/>
  <c r="K45" i="8"/>
  <c r="K50" i="8"/>
  <c r="K46" i="8"/>
  <c r="C58" i="8"/>
  <c r="O51" i="8"/>
  <c r="I47" i="8"/>
  <c r="I48" i="8"/>
  <c r="I45" i="8"/>
  <c r="O34" i="8"/>
  <c r="I35" i="8"/>
  <c r="N63" i="8"/>
  <c r="I38" i="8"/>
  <c r="I40" i="8"/>
  <c r="I36" i="8"/>
  <c r="I21" i="8"/>
  <c r="C23" i="8"/>
  <c r="I10" i="8"/>
  <c r="E13" i="8"/>
  <c r="E11" i="8"/>
  <c r="J23" i="9"/>
  <c r="F26" i="9"/>
  <c r="F25" i="9"/>
  <c r="H24" i="9"/>
  <c r="H26" i="9"/>
  <c r="J10" i="9"/>
  <c r="D29" i="2"/>
  <c r="F27" i="2"/>
  <c r="H41" i="2"/>
  <c r="H29" i="2"/>
  <c r="H27" i="2"/>
  <c r="H23" i="2"/>
  <c r="L9" i="2"/>
  <c r="L10" i="2"/>
  <c r="F15" i="2"/>
  <c r="H8" i="2"/>
  <c r="H7" i="2"/>
  <c r="H13" i="2"/>
  <c r="H10" i="2"/>
  <c r="X13" i="4"/>
  <c r="X8" i="4"/>
  <c r="X7" i="4"/>
  <c r="L8" i="4"/>
  <c r="Q49" i="8"/>
  <c r="Q48" i="8"/>
  <c r="L40" i="8"/>
  <c r="M40" i="8" s="1"/>
  <c r="K36" i="8"/>
  <c r="K39" i="8"/>
  <c r="K38" i="8"/>
  <c r="K34" i="8"/>
  <c r="E39" i="8"/>
  <c r="P63" i="8"/>
  <c r="Q63" i="8" s="1"/>
  <c r="E26" i="8"/>
  <c r="K12" i="8"/>
  <c r="C9" i="8"/>
  <c r="C10" i="8"/>
  <c r="F41" i="9"/>
  <c r="F33" i="9"/>
  <c r="D35" i="9"/>
  <c r="J26" i="9"/>
  <c r="H22" i="9"/>
  <c r="F23" i="9"/>
  <c r="F24" i="9"/>
  <c r="F22" i="9"/>
  <c r="F6" i="9"/>
  <c r="D9" i="9"/>
  <c r="D7" i="9"/>
  <c r="L23" i="2"/>
  <c r="J28" i="2"/>
  <c r="J27" i="2"/>
  <c r="J30" i="2"/>
  <c r="J23" i="2"/>
  <c r="J29" i="2"/>
  <c r="H30" i="2"/>
  <c r="H22" i="2"/>
  <c r="D25" i="2"/>
  <c r="G48" i="2"/>
  <c r="L11" i="2"/>
  <c r="L14" i="2"/>
  <c r="J13" i="2"/>
  <c r="J12" i="2"/>
  <c r="F7" i="2"/>
  <c r="D48" i="2"/>
  <c r="D13" i="2"/>
  <c r="D15" i="2"/>
  <c r="AD11" i="4"/>
  <c r="AD10" i="4"/>
  <c r="R14" i="4"/>
  <c r="R8" i="4"/>
  <c r="R13" i="4"/>
  <c r="L10" i="4"/>
  <c r="V13" i="4"/>
  <c r="V14" i="4"/>
  <c r="V7" i="4"/>
  <c r="P12" i="4"/>
  <c r="P10" i="4"/>
  <c r="S14" i="4"/>
  <c r="T14" i="4" s="1"/>
  <c r="J10" i="4"/>
  <c r="J7" i="4"/>
  <c r="J8" i="4"/>
  <c r="E57" i="8"/>
  <c r="C63" i="8"/>
  <c r="K49" i="8"/>
  <c r="O50" i="8"/>
  <c r="I50" i="8"/>
  <c r="K35" i="8"/>
  <c r="E40" i="8"/>
  <c r="O38" i="8"/>
  <c r="O35" i="8"/>
  <c r="C22" i="8"/>
  <c r="C21" i="8"/>
  <c r="C24" i="8"/>
  <c r="I9" i="8"/>
  <c r="I8" i="8"/>
  <c r="I7" i="8"/>
  <c r="L13" i="8"/>
  <c r="M11" i="8" s="1"/>
  <c r="E9" i="8"/>
  <c r="C8" i="8"/>
  <c r="R57" i="8"/>
  <c r="S57" i="8" s="1"/>
  <c r="R58" i="8"/>
  <c r="S58" i="8" s="1"/>
  <c r="AD9" i="4"/>
  <c r="J13" i="4"/>
  <c r="K9" i="8"/>
  <c r="K8" i="8"/>
  <c r="R9" i="4"/>
  <c r="J25" i="2"/>
  <c r="J26" i="2"/>
  <c r="D22" i="2"/>
  <c r="D23" i="2"/>
  <c r="D20" i="9"/>
  <c r="M26" i="9"/>
  <c r="H46" i="2"/>
  <c r="H42" i="2"/>
  <c r="H45" i="2"/>
  <c r="D7" i="11"/>
  <c r="H12" i="11"/>
  <c r="J6" i="11"/>
  <c r="J19" i="11"/>
  <c r="J27" i="11"/>
  <c r="J18" i="11"/>
  <c r="J20" i="11"/>
  <c r="L6" i="11"/>
  <c r="L22" i="11"/>
  <c r="L27" i="11"/>
  <c r="F9" i="11"/>
  <c r="F12" i="11"/>
  <c r="F20" i="11"/>
  <c r="F24" i="11"/>
  <c r="J24" i="9"/>
  <c r="J25" i="9"/>
  <c r="D25" i="9"/>
  <c r="D22" i="9"/>
  <c r="D24" i="9"/>
  <c r="D23" i="9"/>
  <c r="L8" i="9"/>
  <c r="P6" i="9"/>
  <c r="F10" i="9"/>
  <c r="H7" i="9"/>
  <c r="H6" i="9"/>
  <c r="P9" i="9"/>
  <c r="L31" i="2"/>
  <c r="L26" i="2"/>
  <c r="F22" i="2"/>
  <c r="F31" i="2"/>
  <c r="H25" i="2"/>
  <c r="H26" i="2"/>
  <c r="H31" i="2"/>
  <c r="H47" i="2"/>
  <c r="H43" i="2"/>
  <c r="L7" i="2"/>
  <c r="H11" i="2"/>
  <c r="H6" i="2"/>
  <c r="H15" i="2"/>
  <c r="D6" i="2"/>
  <c r="D9" i="2"/>
  <c r="D14" i="2"/>
  <c r="H39" i="2"/>
  <c r="L36" i="11"/>
  <c r="J36" i="11"/>
  <c r="H36" i="11"/>
  <c r="D36" i="11"/>
  <c r="F36" i="11"/>
  <c r="X11" i="4"/>
  <c r="E58" i="8"/>
  <c r="E61" i="8"/>
  <c r="L51" i="8"/>
  <c r="M51" i="8" s="1"/>
  <c r="K48" i="8"/>
  <c r="Q39" i="8"/>
  <c r="Q35" i="8"/>
  <c r="I27" i="8"/>
  <c r="I13" i="8"/>
  <c r="H20" i="9"/>
  <c r="H25" i="9"/>
  <c r="L11" i="9"/>
  <c r="F7" i="9"/>
  <c r="D33" i="9"/>
  <c r="F12" i="9"/>
  <c r="F9" i="9"/>
  <c r="D41" i="9"/>
  <c r="F32" i="9"/>
  <c r="D38" i="9"/>
  <c r="D37" i="9"/>
  <c r="L26" i="9"/>
  <c r="H21" i="9"/>
  <c r="L6" i="9"/>
  <c r="D34" i="9"/>
  <c r="F8" i="9"/>
  <c r="F36" i="9"/>
  <c r="D36" i="9"/>
  <c r="D40" i="9"/>
  <c r="D8" i="9"/>
  <c r="D6" i="9"/>
  <c r="J21" i="9"/>
  <c r="L13" i="9"/>
  <c r="J22" i="9"/>
  <c r="F38" i="9"/>
  <c r="H9" i="9"/>
  <c r="F11" i="9"/>
  <c r="L24" i="9"/>
  <c r="D26" i="9"/>
  <c r="F35" i="9"/>
  <c r="D39" i="9"/>
  <c r="L23" i="9"/>
  <c r="L10" i="9"/>
  <c r="L20" i="9"/>
  <c r="F37" i="9"/>
  <c r="J12" i="9"/>
  <c r="J11" i="9"/>
  <c r="J9" i="9"/>
  <c r="P11" i="9"/>
  <c r="H10" i="9"/>
  <c r="H11" i="9"/>
  <c r="P10" i="9"/>
  <c r="D10" i="9"/>
  <c r="D12" i="9"/>
  <c r="L22" i="2"/>
  <c r="L25" i="2"/>
  <c r="L28" i="2"/>
  <c r="J31" i="2"/>
  <c r="J24" i="2"/>
  <c r="F48" i="2"/>
  <c r="F23" i="2"/>
  <c r="F29" i="2"/>
  <c r="F24" i="2"/>
  <c r="D24" i="2"/>
  <c r="D26" i="2"/>
  <c r="L13" i="2"/>
  <c r="J7" i="2"/>
  <c r="J14" i="2"/>
  <c r="J15" i="2"/>
  <c r="E48" i="2"/>
  <c r="H14" i="2"/>
  <c r="H9" i="2"/>
  <c r="D12" i="2"/>
  <c r="D10" i="2"/>
  <c r="C48" i="2"/>
  <c r="AD8" i="4"/>
  <c r="AD13" i="4"/>
  <c r="AE14" i="4"/>
  <c r="AF14" i="4" s="1"/>
  <c r="Y14" i="4"/>
  <c r="Z14" i="4" s="1"/>
  <c r="X10" i="4"/>
  <c r="R7" i="4"/>
  <c r="AK7" i="4"/>
  <c r="AL7" i="4" s="1"/>
  <c r="AK9" i="4"/>
  <c r="AL9" i="4" s="1"/>
  <c r="AK13" i="4"/>
  <c r="AL13" i="4" s="1"/>
  <c r="V9" i="4"/>
  <c r="M14" i="4"/>
  <c r="N14" i="4" s="1"/>
  <c r="J9" i="4"/>
  <c r="AG14" i="4"/>
  <c r="AH9" i="4" s="1"/>
  <c r="J12" i="4"/>
  <c r="AK10" i="4"/>
  <c r="AL10" i="4" s="1"/>
  <c r="AK8" i="4"/>
  <c r="AL8" i="4" s="1"/>
  <c r="K58" i="8"/>
  <c r="K62" i="8"/>
  <c r="K60" i="8"/>
  <c r="E60" i="8"/>
  <c r="F63" i="8"/>
  <c r="G63" i="8" s="1"/>
  <c r="E62" i="8"/>
  <c r="R51" i="8"/>
  <c r="S51" i="8" s="1"/>
  <c r="R40" i="8"/>
  <c r="S40" i="8" s="1"/>
  <c r="K37" i="8"/>
  <c r="R61" i="8"/>
  <c r="S61" i="8" s="1"/>
  <c r="F40" i="8"/>
  <c r="G40" i="8" s="1"/>
  <c r="C61" i="8"/>
  <c r="O49" i="8"/>
  <c r="O48" i="8"/>
  <c r="O47" i="8"/>
  <c r="O46" i="8"/>
  <c r="I51" i="8"/>
  <c r="I46" i="8"/>
  <c r="C50" i="8"/>
  <c r="I39" i="8"/>
  <c r="C36" i="8"/>
  <c r="E25" i="8"/>
  <c r="C25" i="8"/>
  <c r="K11" i="8"/>
  <c r="K10" i="8"/>
  <c r="K13" i="8"/>
  <c r="E10" i="8"/>
  <c r="E12" i="8"/>
  <c r="E46" i="8"/>
  <c r="E45" i="8"/>
  <c r="E51" i="8"/>
  <c r="F51" i="8"/>
  <c r="G51" i="8" s="1"/>
  <c r="E48" i="8"/>
  <c r="R59" i="8"/>
  <c r="S59" i="8" s="1"/>
  <c r="D14" i="4"/>
  <c r="D10" i="4"/>
  <c r="D7" i="4"/>
  <c r="D9" i="4"/>
  <c r="D12" i="4"/>
  <c r="AB8" i="4"/>
  <c r="AB10" i="4"/>
  <c r="AB9" i="4"/>
  <c r="AB12" i="4"/>
  <c r="AB7" i="4"/>
  <c r="AB14" i="4"/>
  <c r="F7" i="4"/>
  <c r="F10" i="4"/>
  <c r="F9" i="4"/>
  <c r="F11" i="4"/>
  <c r="F8" i="4"/>
  <c r="P13" i="9"/>
  <c r="P7" i="9"/>
  <c r="F14" i="4"/>
  <c r="R60" i="8"/>
  <c r="S60" i="8" s="1"/>
  <c r="F13" i="4"/>
  <c r="D11" i="4"/>
  <c r="AK11" i="4"/>
  <c r="AL11" i="4" s="1"/>
  <c r="AK12" i="4"/>
  <c r="AL12" i="4" s="1"/>
  <c r="AB13" i="4"/>
  <c r="C7" i="8"/>
  <c r="C11" i="8"/>
  <c r="C13" i="8"/>
  <c r="Q45" i="8"/>
  <c r="Q50" i="8"/>
  <c r="Q46" i="8"/>
  <c r="Q47" i="8"/>
  <c r="P8" i="4"/>
  <c r="P9" i="4"/>
  <c r="P13" i="4"/>
  <c r="L14" i="4"/>
  <c r="L13" i="4"/>
  <c r="L9" i="4"/>
  <c r="C35" i="8"/>
  <c r="C34" i="8"/>
  <c r="C37" i="8"/>
  <c r="C38" i="8"/>
  <c r="C39" i="8"/>
  <c r="AB11" i="4"/>
  <c r="P8" i="9"/>
  <c r="G14" i="4"/>
  <c r="H14" i="4" s="1"/>
  <c r="R62" i="8"/>
  <c r="S62" i="8" s="1"/>
  <c r="F12" i="4"/>
  <c r="I60" i="8"/>
  <c r="I57" i="8"/>
  <c r="I59" i="8"/>
  <c r="I58" i="8"/>
  <c r="L63" i="8"/>
  <c r="M63" i="8" s="1"/>
  <c r="I62" i="8"/>
  <c r="I63" i="8"/>
  <c r="G27" i="8"/>
  <c r="G22" i="8"/>
  <c r="G23" i="8"/>
  <c r="G24" i="8"/>
  <c r="G25" i="8"/>
  <c r="G26" i="8"/>
  <c r="K26" i="8"/>
  <c r="K22" i="8"/>
  <c r="K23" i="8"/>
  <c r="K27" i="8"/>
  <c r="Q40" i="8"/>
  <c r="Q37" i="8"/>
  <c r="Q38" i="8"/>
  <c r="Q36" i="8"/>
  <c r="G7" i="8"/>
  <c r="G10" i="8"/>
  <c r="G12" i="8"/>
  <c r="G11" i="8"/>
  <c r="G13" i="8"/>
  <c r="G9" i="8"/>
  <c r="C40" i="8"/>
  <c r="AI14" i="4"/>
  <c r="D13" i="4"/>
  <c r="I26" i="8"/>
  <c r="I24" i="8"/>
  <c r="I22" i="8"/>
  <c r="I23" i="8"/>
  <c r="E37" i="8"/>
  <c r="E34" i="8"/>
  <c r="E36" i="8"/>
  <c r="E23" i="8"/>
  <c r="R10" i="4"/>
  <c r="L12" i="9"/>
  <c r="H13" i="9"/>
  <c r="F25" i="2"/>
  <c r="F28" i="2"/>
  <c r="J8" i="2"/>
  <c r="M15" i="2"/>
  <c r="J11" i="2"/>
  <c r="H12" i="9"/>
  <c r="L9" i="9"/>
  <c r="J9" i="2"/>
  <c r="M10" i="8" l="1"/>
  <c r="M7" i="8"/>
  <c r="M13" i="8"/>
  <c r="M8" i="8"/>
  <c r="M9" i="8"/>
  <c r="M12" i="8"/>
  <c r="N21" i="9"/>
  <c r="N25" i="9"/>
  <c r="N22" i="9"/>
  <c r="N26" i="9"/>
  <c r="N23" i="9"/>
  <c r="N20" i="9"/>
  <c r="N24" i="9"/>
  <c r="P36" i="11"/>
  <c r="O31" i="11"/>
  <c r="O26" i="11"/>
  <c r="O24" i="11"/>
  <c r="O19" i="11"/>
  <c r="O11" i="11"/>
  <c r="O6" i="11"/>
  <c r="O23" i="11"/>
  <c r="O20" i="11"/>
  <c r="O14" i="11"/>
  <c r="O9" i="11"/>
  <c r="O34" i="11"/>
  <c r="O27" i="11"/>
  <c r="O29" i="11"/>
  <c r="O21" i="11"/>
  <c r="O8" i="11"/>
  <c r="O33" i="11"/>
  <c r="O22" i="11"/>
  <c r="O18" i="11"/>
  <c r="O12" i="11"/>
  <c r="O7" i="11"/>
  <c r="O36" i="11"/>
  <c r="M26" i="8"/>
  <c r="M23" i="8"/>
  <c r="M25" i="8"/>
  <c r="M21" i="8"/>
  <c r="M22" i="8"/>
  <c r="M24" i="8"/>
  <c r="N25" i="2"/>
  <c r="N23" i="2"/>
  <c r="N24" i="2"/>
  <c r="N26" i="2"/>
  <c r="N28" i="2"/>
  <c r="N31" i="2"/>
  <c r="N22" i="2"/>
  <c r="N30" i="2"/>
  <c r="N29" i="2"/>
  <c r="N27" i="2"/>
  <c r="AH12" i="4"/>
  <c r="AH13" i="4"/>
  <c r="AH8" i="4"/>
  <c r="AH10" i="4"/>
  <c r="AH14" i="4"/>
  <c r="AH11" i="4"/>
  <c r="AH7" i="4"/>
  <c r="Q62" i="8"/>
  <c r="Q60" i="8"/>
  <c r="Q59" i="8"/>
  <c r="Q58" i="8"/>
  <c r="Q61" i="8"/>
  <c r="Q57" i="8"/>
  <c r="O57" i="8"/>
  <c r="O58" i="8"/>
  <c r="O59" i="8"/>
  <c r="O62" i="8"/>
  <c r="R63" i="8"/>
  <c r="S63" i="8" s="1"/>
  <c r="O63" i="8"/>
  <c r="O61" i="8"/>
  <c r="O60" i="8"/>
  <c r="H48" i="2"/>
  <c r="N14" i="2"/>
  <c r="N11" i="2"/>
  <c r="N8" i="2"/>
  <c r="N12" i="2"/>
  <c r="N6" i="2"/>
  <c r="N9" i="2"/>
  <c r="N10" i="2"/>
  <c r="N15" i="2"/>
  <c r="N7" i="2"/>
  <c r="N13" i="2"/>
  <c r="AJ14" i="4"/>
  <c r="AJ11" i="4"/>
  <c r="AJ9" i="4"/>
  <c r="AJ7" i="4"/>
  <c r="AK14" i="4"/>
  <c r="AL14" i="4" s="1"/>
  <c r="AJ12" i="4"/>
  <c r="AJ8" i="4"/>
  <c r="AJ13" i="4"/>
  <c r="AJ10" i="4"/>
</calcChain>
</file>

<file path=xl/sharedStrings.xml><?xml version="1.0" encoding="utf-8"?>
<sst xmlns="http://schemas.openxmlformats.org/spreadsheetml/2006/main" count="510" uniqueCount="141">
  <si>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</si>
  <si>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</si>
  <si>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</si>
  <si>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</si>
  <si>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</si>
  <si>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</si>
  <si>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</si>
  <si>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</si>
  <si>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</si>
  <si>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</si>
  <si>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</si>
  <si>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</si>
  <si>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</si>
  <si>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</si>
  <si>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</si>
  <si>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</si>
  <si>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</si>
  <si>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</si>
  <si>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</si>
  <si>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</si>
  <si>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</si>
  <si>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</si>
  <si>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</si>
  <si>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</si>
  <si>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</si>
  <si>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</si>
  <si>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</si>
  <si>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</si>
  <si>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</si>
  <si>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</si>
  <si>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</si>
  <si>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</si>
  <si>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</si>
  <si>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</si>
  <si>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</si>
  <si>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</si>
  <si>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</si>
  <si>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</si>
  <si>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</si>
  <si>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</si>
  <si>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</si>
  <si>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</si>
  <si>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</si>
  <si>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</si>
  <si>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</si>
  <si>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</si>
  <si>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</si>
  <si>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</si>
  <si>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</si>
  <si>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</si>
  <si>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</si>
  <si>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</si>
  <si>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</si>
  <si>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</si>
  <si>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</si>
  <si>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</si>
  <si>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</si>
  <si>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</si>
  <si>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</si>
  <si>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</si>
  <si>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</si>
  <si>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</si>
  <si>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</si>
  <si>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</si>
  <si>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</si>
  <si>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</si>
  <si>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</si>
  <si>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</si>
  <si>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</si>
  <si>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</si>
  <si>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</si>
  <si>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</si>
  <si>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</si>
  <si>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</si>
  <si>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</si>
  <si>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</si>
  <si>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</si>
  <si>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</si>
  <si>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</si>
  <si>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</si>
  <si>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</si>
  <si>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</si>
  <si>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</si>
  <si>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</si>
  <si>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</si>
  <si>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</si>
  <si>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ΛΙΘΟΥΑΝΙΑ</t>
  </si>
  <si>
    <t>ΓΕΩΡΓΙΑ</t>
  </si>
  <si>
    <t>ΕΛΒΕΤΙΑ</t>
  </si>
  <si>
    <t>ΝΟΡΒΗΓΙΑ</t>
  </si>
  <si>
    <t>ΣΤΗΝ ΚΑΤΗΓΟΡΙΑ ΝΕΟΕΙΣΕΡΧΟΜΕΝΩΝ ΚΑΤΑ ΗΛΙΚΙΑ ΚΑΙ ΜΟΡΦΩΤΙΚΟ ΕΠΙΠΕΔΟ</t>
  </si>
  <si>
    <t>ΣΟΥΗΔΙΑ</t>
  </si>
  <si>
    <t>ΤΣΕΧΙΑ</t>
  </si>
  <si>
    <t>ΙΡΛΑΝΔΙΑ</t>
  </si>
  <si>
    <t>Απρ. 2014</t>
  </si>
  <si>
    <t>Μάιος 2014</t>
  </si>
  <si>
    <t>ΛΕΤΟΝΙΑ</t>
  </si>
  <si>
    <t>Ιούνιος 2014</t>
  </si>
  <si>
    <t>ΦΙΛΛΑΝΔΙΑ</t>
  </si>
  <si>
    <t>Ιούλιος 2014</t>
  </si>
  <si>
    <t xml:space="preserve">                     ΣΥΓΚΕΚΡΙΜΕΝΕΣ ΧΩΡΕΣ ΚΑΤΑ ΜΗΝΑ</t>
  </si>
  <si>
    <t>Αύγ. 2014</t>
  </si>
  <si>
    <t>ΜΑΛΤΑ</t>
  </si>
  <si>
    <t>Σεπτ. 2014</t>
  </si>
  <si>
    <t>Οκτ. 2014</t>
  </si>
  <si>
    <t>Νοέμ. 2014</t>
  </si>
  <si>
    <t>Γεν. Σύνολο Μήνα</t>
  </si>
  <si>
    <t>ΜΟΡΦΩΣΗ</t>
  </si>
  <si>
    <t>ΑΥΣΤΡΙΑ</t>
  </si>
  <si>
    <t>ΔΕΥΤΕΡ. ΓΕΝΙΚΗ ΚΑΙ ΤΕΧΝΙΚΗ ΕΚΠΑΙΔΕΥΣΗ</t>
  </si>
  <si>
    <t>Δεκ. 2014</t>
  </si>
  <si>
    <t xml:space="preserve">                   ΚΑΤΑ ΚΟΙΝΟΤΗΤΑ</t>
  </si>
  <si>
    <t>Ιαν. 2015</t>
  </si>
  <si>
    <t>ΙΣΠΑΝΙΑ</t>
  </si>
  <si>
    <t>ΙΤΑΛΙΑ</t>
  </si>
  <si>
    <t>ΡΩΣΣΙΑ</t>
  </si>
  <si>
    <t>Φεβ. 2015</t>
  </si>
  <si>
    <t>ΔΑΝΙΑ</t>
  </si>
  <si>
    <t>ΕΣΘΟΝΙΑ</t>
  </si>
  <si>
    <t>ΟΥΚΡΑΝΙΑ</t>
  </si>
  <si>
    <t>ΣΛΟΒΑΚΙΑ</t>
  </si>
  <si>
    <t>Συν. Μαρτ. 2015</t>
  </si>
  <si>
    <t>Μάρτιος</t>
  </si>
  <si>
    <t>Μαρτ. 2015</t>
  </si>
  <si>
    <t>ΝΕΟΕΙΣΕΡΧΟΜΕΝΩΝ ΚΑΤΑ ΜΟΡΦΩΤΙΚΟ ΕΠΙΠΕΔΟ ΚΑΙ ΕΠΑΡΧΙΑ - Απρίλιος 2015</t>
  </si>
  <si>
    <t>ΝΕΟΕΙΣΕΡΧΟΜΕΝΩΝ ΚΑΤΑ ΜΟΡΦΩΤΙΚΟ ΕΠΙΠΕΔΟ ΚΑΙ ΕΠΑΡΧΙΑ - Απρίλιος  2015</t>
  </si>
  <si>
    <t>Απρίλιος</t>
  </si>
  <si>
    <t>Απρ. 2015</t>
  </si>
  <si>
    <t xml:space="preserve">                        ΚΑΤΑ ΧΩΡΑ ΠΡΟΕΛΕΥΣΗΣ -Απρίλιος 2015 </t>
  </si>
  <si>
    <t>ΑΛΒΑΝΙΑ</t>
  </si>
  <si>
    <t>ΙΣΛΑΝΔΙΑ</t>
  </si>
  <si>
    <t>ΤΟΥΡΚΙΑ</t>
  </si>
  <si>
    <t>Συν.Μάρτ. '15</t>
  </si>
  <si>
    <t>Σ Απρίλιος '15</t>
  </si>
  <si>
    <t xml:space="preserve">                            ΚΑΤΑ ΕΠΙΘΥΜΗΤΟ ΕΠΑΓΓΕΛΜΑ- Απρίλιος 2015</t>
  </si>
  <si>
    <t xml:space="preserve">                           Απρίλιος 2015</t>
  </si>
  <si>
    <t xml:space="preserve">                        ΣΤΟ ΣΥΝΟΛΟ ΤΩΝ ΝΕΟΕΙΣΕΡΧΟΜΕΝΩΝ ΑΝΕΡΓΩΝ ΚΑΤΑ ΕΠΙΘΥΜΗΤΟ ΕΠΑΓΓΕΛΜΑ - Απρίλιος 2015</t>
  </si>
  <si>
    <t>Συν. Απρ. 2015</t>
  </si>
  <si>
    <t xml:space="preserve">                             ΚΑΤΑ ΚΟΙΝΟΤΗΤΑ - Απρίλιος 2015</t>
  </si>
  <si>
    <t xml:space="preserve"> ΚΑΤΑ ΜΟΡΦΩΤΙΚΟ ΕΠΙΠΕΔΟ -Απρίλιος 2015</t>
  </si>
  <si>
    <t xml:space="preserve"> ΚΑΤΑ ΜΟΡΦΩΤΙΚΟ ΕΠΙΠΕΔΟ ΚΑΙ ΗΛΙΚΙΑ - Απρίλιος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</si>
</sst>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9"/>
      <name val="Calibri"/>
      <family val="2"/>
      <charset val="161"/>
    </font>
    <font>
      <b/>
      <sz val="11"/>
      <color theme="1"/>
      <name val="Arial"/>
      <family val="2"/>
      <charset val="161"/>
    </font>
    <font>
      <sz val="9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4" fillId="0" borderId="7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9" fontId="6" fillId="3" borderId="13" xfId="2" applyFont="1" applyFill="1" applyBorder="1"/>
    <xf numFmtId="0" fontId="6" fillId="0" borderId="0" xfId="0" applyFont="1"/>
    <xf numFmtId="0" fontId="5" fillId="0" borderId="8" xfId="0" applyFont="1" applyFill="1" applyBorder="1"/>
    <xf numFmtId="0" fontId="5" fillId="0" borderId="0" xfId="0" applyFont="1" applyBorder="1"/>
    <xf numFmtId="0" fontId="5" fillId="0" borderId="19" xfId="0" applyFont="1" applyBorder="1"/>
    <xf numFmtId="9" fontId="8" fillId="0" borderId="16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9" xfId="0" applyFont="1" applyFill="1" applyBorder="1"/>
    <xf numFmtId="9" fontId="12" fillId="0" borderId="0" xfId="2" applyFont="1"/>
    <xf numFmtId="0" fontId="14" fillId="0" borderId="0" xfId="0" applyFont="1"/>
    <xf numFmtId="0" fontId="13" fillId="0" borderId="0" xfId="0" applyFont="1"/>
    <xf numFmtId="0" fontId="9" fillId="0" borderId="0" xfId="0" applyFont="1"/>
    <xf numFmtId="0" fontId="15" fillId="0" borderId="0" xfId="0" applyFont="1"/>
    <xf numFmtId="9" fontId="16" fillId="0" borderId="16" xfId="0" applyNumberFormat="1" applyFont="1" applyFill="1" applyBorder="1"/>
    <xf numFmtId="0" fontId="17" fillId="0" borderId="0" xfId="0" applyFont="1"/>
    <xf numFmtId="0" fontId="16" fillId="0" borderId="0" xfId="0" applyFont="1"/>
    <xf numFmtId="0" fontId="15" fillId="0" borderId="1" xfId="0" applyFont="1" applyFill="1" applyBorder="1"/>
    <xf numFmtId="0" fontId="16" fillId="0" borderId="8" xfId="0" applyFont="1" applyFill="1" applyBorder="1"/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9" fontId="16" fillId="0" borderId="16" xfId="2" applyFont="1" applyFill="1" applyBorder="1"/>
    <xf numFmtId="1" fontId="16" fillId="0" borderId="16" xfId="2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9" fontId="16" fillId="0" borderId="0" xfId="2" applyFont="1" applyFill="1" applyBorder="1"/>
    <xf numFmtId="1" fontId="15" fillId="0" borderId="0" xfId="0" applyNumberFormat="1" applyFont="1" applyFill="1" applyBorder="1"/>
    <xf numFmtId="1" fontId="16" fillId="0" borderId="0" xfId="2" applyNumberFormat="1" applyFont="1" applyFill="1" applyBorder="1"/>
    <xf numFmtId="0" fontId="17" fillId="0" borderId="0" xfId="0" applyNumberFormat="1" applyFont="1" applyBorder="1"/>
    <xf numFmtId="0" fontId="15" fillId="0" borderId="0" xfId="0" applyFont="1" applyBorder="1"/>
    <xf numFmtId="1" fontId="15" fillId="0" borderId="0" xfId="2" applyNumberFormat="1" applyFont="1" applyFill="1" applyBorder="1"/>
    <xf numFmtId="9" fontId="15" fillId="0" borderId="0" xfId="0" applyNumberFormat="1" applyFont="1" applyFill="1" applyBorder="1"/>
    <xf numFmtId="0" fontId="18" fillId="0" borderId="0" xfId="0" applyFont="1"/>
    <xf numFmtId="0" fontId="0" fillId="0" borderId="16" xfId="0" applyNumberFormat="1" applyBorder="1"/>
    <xf numFmtId="0" fontId="19" fillId="0" borderId="7" xfId="0" applyFont="1" applyBorder="1"/>
    <xf numFmtId="0" fontId="20" fillId="0" borderId="0" xfId="0" applyFont="1"/>
    <xf numFmtId="0" fontId="0" fillId="3" borderId="0" xfId="0" applyFill="1"/>
    <xf numFmtId="0" fontId="14" fillId="0" borderId="0" xfId="0" applyFont="1" applyFill="1"/>
    <xf numFmtId="0" fontId="0" fillId="0" borderId="0" xfId="0" applyFill="1"/>
    <xf numFmtId="9" fontId="12" fillId="0" borderId="0" xfId="2" applyFont="1" applyFill="1"/>
    <xf numFmtId="9" fontId="12" fillId="0" borderId="0" xfId="2" applyFont="1" applyFill="1" applyBorder="1"/>
    <xf numFmtId="0" fontId="11" fillId="0" borderId="0" xfId="0" applyFont="1" applyFill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6" xfId="0" applyFont="1" applyBorder="1" applyAlignment="1">
      <alignment wrapText="1"/>
    </xf>
    <xf numFmtId="0" fontId="0" fillId="0" borderId="0" xfId="0" applyBorder="1"/>
    <xf numFmtId="0" fontId="19" fillId="0" borderId="0" xfId="0" applyFont="1" applyBorder="1"/>
    <xf numFmtId="0" fontId="2" fillId="0" borderId="0" xfId="0" applyFont="1" applyFill="1" applyBorder="1" applyAlignment="1">
      <alignment horizontal="center"/>
    </xf>
    <xf numFmtId="0" fontId="16" fillId="0" borderId="18" xfId="0" applyFont="1" applyFill="1" applyBorder="1"/>
    <xf numFmtId="9" fontId="16" fillId="0" borderId="13" xfId="2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9" fontId="5" fillId="0" borderId="13" xfId="2" applyFont="1" applyFill="1" applyBorder="1"/>
    <xf numFmtId="9" fontId="5" fillId="0" borderId="13" xfId="0" applyNumberFormat="1" applyFont="1" applyFill="1" applyBorder="1"/>
    <xf numFmtId="9" fontId="5" fillId="0" borderId="29" xfId="0" applyNumberFormat="1" applyFont="1" applyFill="1" applyBorder="1"/>
    <xf numFmtId="0" fontId="15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5" fillId="0" borderId="40" xfId="0" applyNumberFormat="1" applyFont="1" applyFill="1" applyBorder="1"/>
    <xf numFmtId="9" fontId="8" fillId="0" borderId="14" xfId="0" applyNumberFormat="1" applyFont="1" applyFill="1" applyBorder="1"/>
    <xf numFmtId="9" fontId="8" fillId="0" borderId="40" xfId="0" applyNumberFormat="1" applyFont="1" applyFill="1" applyBorder="1"/>
    <xf numFmtId="9" fontId="8" fillId="0" borderId="9" xfId="0" applyNumberFormat="1" applyFont="1" applyFill="1" applyBorder="1"/>
    <xf numFmtId="9" fontId="3" fillId="0" borderId="3" xfId="0" applyNumberFormat="1" applyFont="1" applyFill="1" applyBorder="1"/>
    <xf numFmtId="0" fontId="7" fillId="0" borderId="41" xfId="0" applyFont="1" applyFill="1" applyBorder="1"/>
    <xf numFmtId="9" fontId="5" fillId="0" borderId="12" xfId="2" applyFont="1" applyFill="1" applyBorder="1"/>
    <xf numFmtId="0" fontId="2" fillId="0" borderId="34" xfId="0" applyFont="1" applyFill="1" applyBorder="1" applyAlignment="1"/>
    <xf numFmtId="0" fontId="0" fillId="0" borderId="35" xfId="0" applyBorder="1" applyAlignment="1"/>
    <xf numFmtId="0" fontId="27" fillId="0" borderId="0" xfId="0" applyFont="1"/>
    <xf numFmtId="9" fontId="16" fillId="0" borderId="12" xfId="2" applyFont="1" applyFill="1" applyBorder="1"/>
    <xf numFmtId="9" fontId="6" fillId="3" borderId="12" xfId="2" applyFont="1" applyFill="1" applyBorder="1"/>
    <xf numFmtId="0" fontId="5" fillId="0" borderId="49" xfId="0" applyFont="1" applyBorder="1"/>
    <xf numFmtId="0" fontId="5" fillId="0" borderId="18" xfId="0" applyFont="1" applyBorder="1"/>
    <xf numFmtId="0" fontId="2" fillId="0" borderId="3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8" fillId="5" borderId="2" xfId="0" applyFont="1" applyFill="1" applyBorder="1"/>
    <xf numFmtId="9" fontId="6" fillId="3" borderId="29" xfId="2" applyFont="1" applyFill="1" applyBorder="1"/>
    <xf numFmtId="0" fontId="6" fillId="3" borderId="33" xfId="0" applyFont="1" applyFill="1" applyBorder="1"/>
    <xf numFmtId="0" fontId="6" fillId="3" borderId="53" xfId="0" applyFont="1" applyFill="1" applyBorder="1"/>
    <xf numFmtId="9" fontId="8" fillId="5" borderId="52" xfId="2" applyFont="1" applyFill="1" applyBorder="1"/>
    <xf numFmtId="0" fontId="5" fillId="0" borderId="8" xfId="0" applyFont="1" applyBorder="1"/>
    <xf numFmtId="9" fontId="6" fillId="5" borderId="12" xfId="2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1" fontId="8" fillId="0" borderId="53" xfId="0" applyNumberFormat="1" applyFont="1" applyFill="1" applyBorder="1"/>
    <xf numFmtId="1" fontId="8" fillId="0" borderId="45" xfId="0" applyNumberFormat="1" applyFont="1" applyFill="1" applyBorder="1"/>
    <xf numFmtId="9" fontId="5" fillId="0" borderId="44" xfId="0" applyNumberFormat="1" applyFont="1" applyFill="1" applyBorder="1"/>
    <xf numFmtId="0" fontId="6" fillId="0" borderId="5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31" xfId="0" applyFont="1" applyFill="1" applyBorder="1"/>
    <xf numFmtId="0" fontId="7" fillId="0" borderId="20" xfId="0" applyFont="1" applyBorder="1"/>
    <xf numFmtId="0" fontId="5" fillId="0" borderId="9" xfId="0" applyFont="1" applyBorder="1"/>
    <xf numFmtId="0" fontId="15" fillId="0" borderId="8" xfId="0" applyFont="1" applyFill="1" applyBorder="1"/>
    <xf numFmtId="0" fontId="15" fillId="0" borderId="26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wrapText="1"/>
    </xf>
    <xf numFmtId="9" fontId="16" fillId="0" borderId="36" xfId="2" applyFont="1" applyFill="1" applyBorder="1"/>
    <xf numFmtId="1" fontId="16" fillId="0" borderId="25" xfId="2" applyNumberFormat="1" applyFont="1" applyFill="1" applyBorder="1"/>
    <xf numFmtId="1" fontId="15" fillId="0" borderId="4" xfId="2" applyNumberFormat="1" applyFont="1" applyFill="1" applyBorder="1"/>
    <xf numFmtId="0" fontId="15" fillId="0" borderId="10" xfId="0" applyFont="1" applyFill="1" applyBorder="1"/>
    <xf numFmtId="0" fontId="15" fillId="0" borderId="55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9" fontId="16" fillId="0" borderId="47" xfId="2" applyFont="1" applyFill="1" applyBorder="1"/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1" fontId="16" fillId="0" borderId="24" xfId="2" applyNumberFormat="1" applyFont="1" applyFill="1" applyBorder="1"/>
    <xf numFmtId="0" fontId="15" fillId="0" borderId="51" xfId="0" applyFont="1" applyFill="1" applyBorder="1" applyAlignment="1">
      <alignment horizontal="center"/>
    </xf>
    <xf numFmtId="0" fontId="17" fillId="0" borderId="0" xfId="0" applyFont="1" applyBorder="1"/>
    <xf numFmtId="0" fontId="16" fillId="0" borderId="59" xfId="0" applyFont="1" applyFill="1" applyBorder="1"/>
    <xf numFmtId="0" fontId="15" fillId="0" borderId="1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57" xfId="0" applyFont="1" applyFill="1" applyBorder="1"/>
    <xf numFmtId="0" fontId="0" fillId="0" borderId="49" xfId="0" applyBorder="1"/>
    <xf numFmtId="0" fontId="0" fillId="0" borderId="49" xfId="0" applyFill="1" applyBorder="1"/>
    <xf numFmtId="9" fontId="12" fillId="0" borderId="48" xfId="2" applyFont="1" applyFill="1" applyBorder="1"/>
    <xf numFmtId="9" fontId="7" fillId="0" borderId="36" xfId="0" applyNumberFormat="1" applyFont="1" applyBorder="1"/>
    <xf numFmtId="9" fontId="5" fillId="0" borderId="12" xfId="0" applyNumberFormat="1" applyFont="1" applyFill="1" applyBorder="1"/>
    <xf numFmtId="3" fontId="3" fillId="0" borderId="3" xfId="0" applyNumberFormat="1" applyFont="1" applyFill="1" applyBorder="1"/>
    <xf numFmtId="9" fontId="3" fillId="0" borderId="42" xfId="0" applyNumberFormat="1" applyFont="1" applyFill="1" applyBorder="1"/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/>
    <xf numFmtId="3" fontId="3" fillId="0" borderId="54" xfId="0" applyNumberFormat="1" applyFont="1" applyFill="1" applyBorder="1"/>
    <xf numFmtId="3" fontId="3" fillId="0" borderId="41" xfId="0" applyNumberFormat="1" applyFont="1" applyFill="1" applyBorder="1"/>
    <xf numFmtId="3" fontId="5" fillId="0" borderId="53" xfId="0" applyNumberFormat="1" applyFont="1" applyFill="1" applyBorder="1"/>
    <xf numFmtId="3" fontId="5" fillId="0" borderId="32" xfId="0" applyNumberFormat="1" applyFont="1" applyFill="1" applyBorder="1"/>
    <xf numFmtId="9" fontId="3" fillId="0" borderId="7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24" fillId="0" borderId="45" xfId="0" applyNumberFormat="1" applyFont="1" applyBorder="1"/>
    <xf numFmtId="9" fontId="5" fillId="0" borderId="44" xfId="2" applyFont="1" applyFill="1" applyBorder="1"/>
    <xf numFmtId="3" fontId="5" fillId="0" borderId="45" xfId="0" applyNumberFormat="1" applyFont="1" applyFill="1" applyBorder="1"/>
    <xf numFmtId="0" fontId="2" fillId="0" borderId="34" xfId="0" applyFont="1" applyFill="1" applyBorder="1"/>
    <xf numFmtId="9" fontId="5" fillId="0" borderId="27" xfId="2" applyFont="1" applyFill="1" applyBorder="1"/>
    <xf numFmtId="9" fontId="5" fillId="0" borderId="38" xfId="2" applyFont="1" applyFill="1" applyBorder="1"/>
    <xf numFmtId="9" fontId="6" fillId="3" borderId="44" xfId="2" applyFont="1" applyFill="1" applyBorder="1"/>
    <xf numFmtId="0" fontId="0" fillId="2" borderId="45" xfId="0" applyNumberFormat="1" applyFill="1" applyBorder="1"/>
    <xf numFmtId="0" fontId="2" fillId="4" borderId="41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4" fillId="0" borderId="2" xfId="0" applyFont="1" applyFill="1" applyBorder="1"/>
    <xf numFmtId="9" fontId="7" fillId="0" borderId="37" xfId="2" applyFont="1" applyFill="1" applyBorder="1"/>
    <xf numFmtId="9" fontId="7" fillId="0" borderId="36" xfId="2" applyFont="1" applyFill="1" applyBorder="1"/>
    <xf numFmtId="0" fontId="6" fillId="4" borderId="41" xfId="0" applyFont="1" applyFill="1" applyBorder="1"/>
    <xf numFmtId="9" fontId="6" fillId="4" borderId="36" xfId="2" applyFont="1" applyFill="1" applyBorder="1"/>
    <xf numFmtId="9" fontId="6" fillId="3" borderId="36" xfId="2" applyFont="1" applyFill="1" applyBorder="1"/>
    <xf numFmtId="0" fontId="2" fillId="0" borderId="20" xfId="0" applyFont="1" applyFill="1" applyBorder="1"/>
    <xf numFmtId="0" fontId="0" fillId="2" borderId="39" xfId="0" applyNumberFormat="1" applyFill="1" applyBorder="1"/>
    <xf numFmtId="0" fontId="5" fillId="0" borderId="57" xfId="0" applyFont="1" applyFill="1" applyBorder="1"/>
    <xf numFmtId="0" fontId="2" fillId="0" borderId="50" xfId="0" applyFont="1" applyFill="1" applyBorder="1" applyAlignment="1">
      <alignment horizontal="center"/>
    </xf>
    <xf numFmtId="0" fontId="6" fillId="0" borderId="7" xfId="0" applyFont="1" applyFill="1" applyBorder="1"/>
    <xf numFmtId="9" fontId="22" fillId="0" borderId="11" xfId="2" applyFont="1" applyBorder="1"/>
    <xf numFmtId="0" fontId="5" fillId="0" borderId="15" xfId="0" applyFont="1" applyFill="1" applyBorder="1"/>
    <xf numFmtId="0" fontId="7" fillId="0" borderId="7" xfId="0" applyFont="1" applyFill="1" applyBorder="1"/>
    <xf numFmtId="0" fontId="24" fillId="0" borderId="61" xfId="0" applyNumberFormat="1" applyFont="1" applyBorder="1"/>
    <xf numFmtId="0" fontId="0" fillId="0" borderId="2" xfId="0" applyBorder="1"/>
    <xf numFmtId="0" fontId="30" fillId="0" borderId="8" xfId="0" applyFont="1" applyBorder="1" applyAlignment="1"/>
    <xf numFmtId="0" fontId="27" fillId="0" borderId="49" xfId="0" applyFont="1" applyBorder="1"/>
    <xf numFmtId="9" fontId="6" fillId="5" borderId="30" xfId="2" applyFont="1" applyFill="1" applyBorder="1"/>
    <xf numFmtId="0" fontId="6" fillId="0" borderId="30" xfId="0" applyFont="1" applyFill="1" applyBorder="1" applyAlignment="1">
      <alignment horizontal="center"/>
    </xf>
    <xf numFmtId="0" fontId="0" fillId="0" borderId="0" xfId="0" applyNumberFormat="1"/>
    <xf numFmtId="0" fontId="6" fillId="0" borderId="28" xfId="0" applyFont="1" applyBorder="1" applyAlignment="1">
      <alignment wrapText="1"/>
    </xf>
    <xf numFmtId="0" fontId="6" fillId="3" borderId="46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5" borderId="54" xfId="0" applyFont="1" applyFill="1" applyBorder="1"/>
    <xf numFmtId="9" fontId="8" fillId="5" borderId="42" xfId="2" applyFont="1" applyFill="1" applyBorder="1"/>
    <xf numFmtId="9" fontId="8" fillId="0" borderId="16" xfId="2" applyFont="1" applyFill="1" applyBorder="1"/>
    <xf numFmtId="9" fontId="5" fillId="0" borderId="16" xfId="2" applyFont="1" applyFill="1" applyBorder="1"/>
    <xf numFmtId="0" fontId="2" fillId="0" borderId="59" xfId="0" applyFont="1" applyFill="1" applyBorder="1" applyAlignment="1">
      <alignment horizontal="center"/>
    </xf>
    <xf numFmtId="0" fontId="6" fillId="5" borderId="54" xfId="0" applyFont="1" applyFill="1" applyBorder="1"/>
    <xf numFmtId="9" fontId="5" fillId="5" borderId="36" xfId="2" applyFont="1" applyFill="1" applyBorder="1"/>
    <xf numFmtId="0" fontId="6" fillId="5" borderId="41" xfId="0" applyFont="1" applyFill="1" applyBorder="1"/>
    <xf numFmtId="9" fontId="5" fillId="5" borderId="42" xfId="2" applyFont="1" applyFill="1" applyBorder="1"/>
    <xf numFmtId="0" fontId="6" fillId="0" borderId="17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8" fillId="0" borderId="16" xfId="2" applyNumberFormat="1" applyFont="1" applyFill="1" applyBorder="1"/>
    <xf numFmtId="1" fontId="8" fillId="0" borderId="16" xfId="0" applyNumberFormat="1" applyFont="1" applyFill="1" applyBorder="1"/>
    <xf numFmtId="1" fontId="8" fillId="0" borderId="46" xfId="2" applyNumberFormat="1" applyFont="1" applyFill="1" applyBorder="1"/>
    <xf numFmtId="1" fontId="8" fillId="0" borderId="33" xfId="0" applyNumberFormat="1" applyFont="1" applyFill="1" applyBorder="1"/>
    <xf numFmtId="1" fontId="8" fillId="0" borderId="32" xfId="0" applyNumberFormat="1" applyFont="1" applyFill="1" applyBorder="1"/>
    <xf numFmtId="0" fontId="15" fillId="0" borderId="17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1" fontId="15" fillId="0" borderId="54" xfId="0" applyNumberFormat="1" applyFont="1" applyFill="1" applyBorder="1"/>
    <xf numFmtId="9" fontId="15" fillId="0" borderId="37" xfId="2" applyFont="1" applyFill="1" applyBorder="1"/>
    <xf numFmtId="1" fontId="15" fillId="0" borderId="37" xfId="2" applyNumberFormat="1" applyFont="1" applyFill="1" applyBorder="1"/>
    <xf numFmtId="9" fontId="15" fillId="0" borderId="37" xfId="0" applyNumberFormat="1" applyFont="1" applyFill="1" applyBorder="1"/>
    <xf numFmtId="0" fontId="21" fillId="0" borderId="0" xfId="0" applyFont="1"/>
    <xf numFmtId="0" fontId="29" fillId="0" borderId="0" xfId="0" applyFont="1"/>
    <xf numFmtId="0" fontId="31" fillId="0" borderId="14" xfId="0" applyFont="1" applyBorder="1" applyAlignment="1">
      <alignment horizontal="left"/>
    </xf>
    <xf numFmtId="1" fontId="29" fillId="2" borderId="16" xfId="2" applyNumberFormat="1" applyFont="1" applyFill="1" applyBorder="1"/>
    <xf numFmtId="9" fontId="29" fillId="2" borderId="16" xfId="2" applyFont="1" applyFill="1" applyBorder="1"/>
    <xf numFmtId="1" fontId="29" fillId="2" borderId="13" xfId="2" applyNumberFormat="1" applyFont="1" applyFill="1" applyBorder="1"/>
    <xf numFmtId="1" fontId="21" fillId="2" borderId="2" xfId="2" applyNumberFormat="1" applyFont="1" applyFill="1" applyBorder="1"/>
    <xf numFmtId="1" fontId="21" fillId="2" borderId="54" xfId="2" applyNumberFormat="1" applyFont="1" applyFill="1" applyBorder="1"/>
    <xf numFmtId="9" fontId="21" fillId="2" borderId="37" xfId="2" applyFont="1" applyFill="1" applyBorder="1"/>
    <xf numFmtId="9" fontId="21" fillId="2" borderId="42" xfId="2" applyFont="1" applyFill="1" applyBorder="1"/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9" fontId="5" fillId="4" borderId="16" xfId="2" applyFont="1" applyFill="1" applyBorder="1"/>
    <xf numFmtId="9" fontId="5" fillId="4" borderId="16" xfId="0" applyNumberFormat="1" applyFont="1" applyFill="1" applyBorder="1"/>
    <xf numFmtId="9" fontId="5" fillId="0" borderId="16" xfId="0" applyNumberFormat="1" applyFont="1" applyFill="1" applyBorder="1"/>
    <xf numFmtId="9" fontId="25" fillId="4" borderId="16" xfId="0" applyNumberFormat="1" applyFont="1" applyFill="1" applyBorder="1"/>
    <xf numFmtId="9" fontId="25" fillId="0" borderId="16" xfId="0" applyNumberFormat="1" applyFont="1" applyFill="1" applyBorder="1"/>
    <xf numFmtId="0" fontId="6" fillId="0" borderId="62" xfId="0" applyFont="1" applyFill="1" applyBorder="1" applyAlignment="1">
      <alignment horizontal="center"/>
    </xf>
    <xf numFmtId="3" fontId="5" fillId="0" borderId="16" xfId="0" applyNumberFormat="1" applyFont="1" applyFill="1" applyBorder="1"/>
    <xf numFmtId="3" fontId="7" fillId="0" borderId="41" xfId="0" applyNumberFormat="1" applyFont="1" applyFill="1" applyBorder="1"/>
    <xf numFmtId="0" fontId="2" fillId="0" borderId="61" xfId="0" applyFont="1" applyFill="1" applyBorder="1" applyAlignment="1">
      <alignment horizontal="center"/>
    </xf>
    <xf numFmtId="0" fontId="6" fillId="0" borderId="27" xfId="0" applyFont="1" applyFill="1" applyBorder="1" applyAlignment="1">
      <alignment wrapText="1"/>
    </xf>
    <xf numFmtId="0" fontId="6" fillId="0" borderId="63" xfId="0" applyFont="1" applyFill="1" applyBorder="1" applyAlignment="1">
      <alignment wrapText="1"/>
    </xf>
    <xf numFmtId="0" fontId="2" fillId="0" borderId="62" xfId="0" applyFont="1" applyFill="1" applyBorder="1" applyAlignment="1">
      <alignment horizontal="center"/>
    </xf>
    <xf numFmtId="9" fontId="7" fillId="0" borderId="36" xfId="0" applyNumberFormat="1" applyFont="1" applyFill="1" applyBorder="1"/>
    <xf numFmtId="0" fontId="6" fillId="0" borderId="2" xfId="0" applyFont="1" applyFill="1" applyBorder="1"/>
    <xf numFmtId="0" fontId="0" fillId="0" borderId="16" xfId="0" applyBorder="1"/>
    <xf numFmtId="0" fontId="6" fillId="0" borderId="14" xfId="0" applyFont="1" applyFill="1" applyBorder="1"/>
    <xf numFmtId="0" fontId="28" fillId="0" borderId="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5" fillId="0" borderId="14" xfId="0" applyFont="1" applyFill="1" applyBorder="1"/>
    <xf numFmtId="0" fontId="2" fillId="0" borderId="13" xfId="0" applyFont="1" applyFill="1" applyBorder="1" applyAlignment="1">
      <alignment horizontal="center"/>
    </xf>
    <xf numFmtId="0" fontId="6" fillId="0" borderId="41" xfId="0" applyFont="1" applyFill="1" applyBorder="1"/>
    <xf numFmtId="9" fontId="6" fillId="0" borderId="36" xfId="0" applyNumberFormat="1" applyFont="1" applyFill="1" applyBorder="1"/>
    <xf numFmtId="0" fontId="6" fillId="0" borderId="50" xfId="0" applyNumberFormat="1" applyFont="1" applyBorder="1"/>
    <xf numFmtId="9" fontId="6" fillId="0" borderId="36" xfId="2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5" fillId="0" borderId="28" xfId="0" applyFont="1" applyBorder="1"/>
    <xf numFmtId="0" fontId="2" fillId="2" borderId="3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2" fillId="0" borderId="0" xfId="0" applyFont="1" applyBorder="1"/>
    <xf numFmtId="1" fontId="6" fillId="5" borderId="7" xfId="0" applyNumberFormat="1" applyFont="1" applyFill="1" applyBorder="1"/>
    <xf numFmtId="1" fontId="6" fillId="5" borderId="10" xfId="0" applyNumberFormat="1" applyFont="1" applyFill="1" applyBorder="1"/>
    <xf numFmtId="9" fontId="6" fillId="5" borderId="36" xfId="2" applyFont="1" applyFill="1" applyBorder="1"/>
    <xf numFmtId="0" fontId="2" fillId="4" borderId="61" xfId="0" applyFont="1" applyFill="1" applyBorder="1" applyAlignment="1">
      <alignment horizontal="center"/>
    </xf>
    <xf numFmtId="0" fontId="0" fillId="4" borderId="16" xfId="0" applyNumberFormat="1" applyFill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35" xfId="0" applyFont="1" applyFill="1" applyBorder="1" applyAlignment="1">
      <alignment horizontal="center"/>
    </xf>
    <xf numFmtId="9" fontId="8" fillId="5" borderId="24" xfId="2" applyFont="1" applyFill="1" applyBorder="1"/>
    <xf numFmtId="9" fontId="8" fillId="5" borderId="37" xfId="2" applyFont="1" applyFill="1" applyBorder="1"/>
    <xf numFmtId="1" fontId="6" fillId="5" borderId="2" xfId="0" applyNumberFormat="1" applyFont="1" applyFill="1" applyBorder="1"/>
    <xf numFmtId="0" fontId="0" fillId="0" borderId="64" xfId="0" applyNumberFormat="1" applyBorder="1"/>
    <xf numFmtId="9" fontId="5" fillId="0" borderId="64" xfId="2" applyFont="1" applyFill="1" applyBorder="1"/>
    <xf numFmtId="9" fontId="8" fillId="0" borderId="64" xfId="2" applyFont="1" applyFill="1" applyBorder="1"/>
    <xf numFmtId="1" fontId="8" fillId="0" borderId="64" xfId="2" applyNumberFormat="1" applyFont="1" applyFill="1" applyBorder="1"/>
    <xf numFmtId="9" fontId="8" fillId="0" borderId="64" xfId="0" applyNumberFormat="1" applyFont="1" applyFill="1" applyBorder="1"/>
    <xf numFmtId="1" fontId="8" fillId="0" borderId="64" xfId="0" applyNumberFormat="1" applyFont="1" applyFill="1" applyBorder="1"/>
    <xf numFmtId="9" fontId="8" fillId="5" borderId="64" xfId="2" applyFont="1" applyFill="1" applyBorder="1"/>
    <xf numFmtId="1" fontId="29" fillId="2" borderId="36" xfId="2" applyNumberFormat="1" applyFont="1" applyFill="1" applyBorder="1"/>
    <xf numFmtId="9" fontId="23" fillId="0" borderId="21" xfId="2" applyFont="1" applyFill="1" applyBorder="1" applyAlignment="1">
      <alignment horizontal="center"/>
    </xf>
    <xf numFmtId="9" fontId="23" fillId="0" borderId="22" xfId="2" applyFont="1" applyFill="1" applyBorder="1" applyAlignment="1">
      <alignment horizontal="center"/>
    </xf>
    <xf numFmtId="9" fontId="23" fillId="0" borderId="22" xfId="2" applyFont="1" applyFill="1" applyBorder="1" applyAlignment="1">
      <alignment horizontal="center" wrapText="1"/>
    </xf>
    <xf numFmtId="9" fontId="23" fillId="0" borderId="55" xfId="2" applyFont="1" applyFill="1" applyBorder="1" applyAlignment="1">
      <alignment horizontal="center"/>
    </xf>
    <xf numFmtId="9" fontId="23" fillId="2" borderId="1" xfId="2" applyFont="1" applyFill="1" applyBorder="1" applyAlignment="1">
      <alignment horizontal="center"/>
    </xf>
    <xf numFmtId="9" fontId="23" fillId="2" borderId="21" xfId="2" applyFont="1" applyFill="1" applyBorder="1" applyAlignment="1">
      <alignment horizontal="center"/>
    </xf>
    <xf numFmtId="9" fontId="23" fillId="2" borderId="22" xfId="2" applyFont="1" applyFill="1" applyBorder="1" applyAlignment="1">
      <alignment horizontal="center"/>
    </xf>
    <xf numFmtId="9" fontId="23" fillId="2" borderId="23" xfId="2" applyFont="1" applyFill="1" applyBorder="1" applyAlignment="1">
      <alignment horizontal="center"/>
    </xf>
    <xf numFmtId="0" fontId="33" fillId="0" borderId="16" xfId="0" applyNumberFormat="1" applyFont="1" applyBorder="1"/>
    <xf numFmtId="9" fontId="12" fillId="4" borderId="16" xfId="2" applyFont="1" applyFill="1" applyBorder="1"/>
    <xf numFmtId="1" fontId="12" fillId="4" borderId="16" xfId="2" applyNumberFormat="1" applyFont="1" applyFill="1" applyBorder="1"/>
    <xf numFmtId="0" fontId="12" fillId="4" borderId="16" xfId="0" applyFont="1" applyFill="1" applyBorder="1"/>
    <xf numFmtId="9" fontId="34" fillId="0" borderId="14" xfId="2" applyFont="1" applyBorder="1"/>
    <xf numFmtId="9" fontId="35" fillId="2" borderId="16" xfId="2" applyFont="1" applyFill="1" applyBorder="1" applyAlignment="1">
      <alignment horizontal="center"/>
    </xf>
    <xf numFmtId="9" fontId="35" fillId="2" borderId="13" xfId="2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7" fillId="0" borderId="14" xfId="0" applyFont="1" applyBorder="1" applyAlignment="1">
      <alignment horizontal="left"/>
    </xf>
    <xf numFmtId="0" fontId="36" fillId="0" borderId="16" xfId="0" applyNumberFormat="1" applyFont="1" applyBorder="1"/>
    <xf numFmtId="9" fontId="10" fillId="4" borderId="16" xfId="2" applyFont="1" applyFill="1" applyBorder="1"/>
    <xf numFmtId="0" fontId="10" fillId="4" borderId="16" xfId="0" applyFont="1" applyFill="1" applyBorder="1"/>
    <xf numFmtId="1" fontId="10" fillId="2" borderId="16" xfId="2" applyNumberFormat="1" applyFont="1" applyFill="1" applyBorder="1"/>
    <xf numFmtId="9" fontId="10" fillId="2" borderId="16" xfId="2" applyFont="1" applyFill="1" applyBorder="1"/>
    <xf numFmtId="1" fontId="10" fillId="2" borderId="13" xfId="2" applyNumberFormat="1" applyFont="1" applyFill="1" applyBorder="1"/>
    <xf numFmtId="0" fontId="36" fillId="0" borderId="0" xfId="0" applyFont="1" applyFill="1"/>
    <xf numFmtId="0" fontId="36" fillId="0" borderId="0" xfId="0" applyFont="1"/>
    <xf numFmtId="9" fontId="34" fillId="0" borderId="20" xfId="2" applyFont="1" applyBorder="1"/>
    <xf numFmtId="9" fontId="35" fillId="3" borderId="11" xfId="2" applyFont="1" applyFill="1" applyBorder="1" applyAlignment="1">
      <alignment horizontal="center"/>
    </xf>
    <xf numFmtId="9" fontId="35" fillId="3" borderId="48" xfId="2" applyFont="1" applyFill="1" applyBorder="1" applyAlignment="1">
      <alignment horizontal="center"/>
    </xf>
    <xf numFmtId="9" fontId="34" fillId="0" borderId="8" xfId="2" applyFont="1" applyBorder="1"/>
    <xf numFmtId="9" fontId="35" fillId="0" borderId="3" xfId="2" applyFont="1" applyFill="1" applyBorder="1" applyAlignment="1">
      <alignment horizontal="center"/>
    </xf>
    <xf numFmtId="9" fontId="35" fillId="0" borderId="30" xfId="2" applyFont="1" applyFill="1" applyBorder="1" applyAlignment="1">
      <alignment horizontal="center"/>
    </xf>
    <xf numFmtId="9" fontId="35" fillId="0" borderId="20" xfId="2" applyFont="1" applyFill="1" applyBorder="1" applyAlignment="1">
      <alignment horizontal="left" wrapText="1"/>
    </xf>
    <xf numFmtId="1" fontId="34" fillId="0" borderId="9" xfId="2" applyNumberFormat="1" applyFont="1" applyFill="1" applyBorder="1"/>
    <xf numFmtId="9" fontId="34" fillId="0" borderId="13" xfId="2" applyFont="1" applyFill="1" applyBorder="1"/>
    <xf numFmtId="9" fontId="35" fillId="0" borderId="9" xfId="2" applyFont="1" applyFill="1" applyBorder="1" applyAlignment="1">
      <alignment horizontal="left" wrapText="1"/>
    </xf>
    <xf numFmtId="9" fontId="35" fillId="0" borderId="31" xfId="2" applyFont="1" applyFill="1" applyBorder="1" applyAlignment="1">
      <alignment horizontal="left" wrapText="1"/>
    </xf>
    <xf numFmtId="1" fontId="34" fillId="0" borderId="31" xfId="2" applyNumberFormat="1" applyFont="1" applyFill="1" applyBorder="1"/>
    <xf numFmtId="9" fontId="34" fillId="0" borderId="12" xfId="2" applyFont="1" applyFill="1" applyBorder="1"/>
    <xf numFmtId="9" fontId="34" fillId="0" borderId="31" xfId="2" applyFont="1" applyFill="1" applyBorder="1"/>
    <xf numFmtId="9" fontId="34" fillId="0" borderId="29" xfId="2" applyFont="1" applyFill="1" applyBorder="1"/>
    <xf numFmtId="9" fontId="35" fillId="2" borderId="7" xfId="2" applyFont="1" applyFill="1" applyBorder="1"/>
    <xf numFmtId="1" fontId="35" fillId="2" borderId="3" xfId="2" applyNumberFormat="1" applyFont="1" applyFill="1" applyBorder="1"/>
    <xf numFmtId="9" fontId="35" fillId="2" borderId="59" xfId="2" applyFont="1" applyFill="1" applyBorder="1"/>
    <xf numFmtId="9" fontId="35" fillId="2" borderId="30" xfId="2" applyFont="1" applyFill="1" applyBorder="1"/>
    <xf numFmtId="9" fontId="34" fillId="6" borderId="2" xfId="2" applyFont="1" applyFill="1" applyBorder="1" applyAlignment="1">
      <alignment horizontal="left" wrapText="1"/>
    </xf>
    <xf numFmtId="1" fontId="34" fillId="6" borderId="18" xfId="2" applyNumberFormat="1" applyFont="1" applyFill="1" applyBorder="1"/>
    <xf numFmtId="9" fontId="34" fillId="6" borderId="2" xfId="2" applyFont="1" applyFill="1" applyBorder="1"/>
    <xf numFmtId="1" fontId="34" fillId="6" borderId="2" xfId="2" applyNumberFormat="1" applyFont="1" applyFill="1" applyBorder="1"/>
    <xf numFmtId="9" fontId="34" fillId="6" borderId="56" xfId="2" applyFont="1" applyFill="1" applyBorder="1"/>
    <xf numFmtId="9" fontId="34" fillId="6" borderId="7" xfId="2" applyFont="1" applyFill="1" applyBorder="1"/>
    <xf numFmtId="9" fontId="34" fillId="6" borderId="13" xfId="2" applyFont="1" applyFill="1" applyBorder="1"/>
    <xf numFmtId="9" fontId="35" fillId="3" borderId="5" xfId="2" applyFont="1" applyFill="1" applyBorder="1" applyAlignment="1">
      <alignment horizontal="center"/>
    </xf>
    <xf numFmtId="9" fontId="35" fillId="3" borderId="35" xfId="2" applyFont="1" applyFill="1" applyBorder="1" applyAlignment="1">
      <alignment horizontal="center"/>
    </xf>
    <xf numFmtId="0" fontId="32" fillId="7" borderId="16" xfId="0" applyFont="1" applyFill="1" applyBorder="1"/>
    <xf numFmtId="0" fontId="0" fillId="2" borderId="32" xfId="0" applyNumberFormat="1" applyFill="1" applyBorder="1"/>
    <xf numFmtId="0" fontId="2" fillId="4" borderId="5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9" fontId="6" fillId="4" borderId="16" xfId="2" applyFont="1" applyFill="1" applyBorder="1"/>
    <xf numFmtId="0" fontId="4" fillId="0" borderId="16" xfId="0" applyFont="1" applyFill="1" applyBorder="1" applyAlignment="1">
      <alignment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13"/>
  <sheetViews>
    <sheetView zoomScale="93" zoomScaleNormal="93" workbookViewId="0">
      <selection activeCell="W35" sqref="W35"/>
    </sheetView>
  </sheetViews>
  <sheetFormatPr defaultRowHeight="15" x14ac:dyDescent="0.25"/>
  <cols>
    <col min="1" max="1" width="19.5703125" customWidth="1"/>
    <col min="2" max="2" width="5.425781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8" bestFit="1" customWidth="1"/>
    <col min="12" max="12" width="6.140625" customWidth="1"/>
    <col min="13" max="13" width="8" customWidth="1"/>
    <col min="14" max="14" width="7.5703125" customWidth="1"/>
    <col min="15" max="15" width="6.85546875" customWidth="1"/>
    <col min="16" max="16" width="6" customWidth="1"/>
    <col min="17" max="17" width="8" customWidth="1"/>
    <col min="18" max="19" width="8.42578125" customWidth="1"/>
    <col min="20" max="55" width="9.140625" style="65"/>
  </cols>
  <sheetData>
    <row r="1" spans="1:20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</row>
    <row r="2" spans="1:20" x14ac:dyDescent="0.25">
      <c r="A2" s="14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7"/>
      <c r="O2" s="17"/>
      <c r="P2" s="17"/>
      <c r="Q2" s="17"/>
      <c r="R2" s="17"/>
      <c r="S2" s="17"/>
    </row>
    <row r="3" spans="1:20" ht="15.75" thickBot="1" x14ac:dyDescent="0.3">
      <c r="A3" s="16" t="s">
        <v>124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</row>
    <row r="4" spans="1:20" ht="15.75" thickBot="1" x14ac:dyDescent="0.3">
      <c r="A4" s="116"/>
      <c r="B4" s="264" t="s">
        <v>0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17"/>
      <c r="O4" s="17"/>
      <c r="P4" s="17"/>
      <c r="Q4" s="17"/>
      <c r="R4" s="17"/>
      <c r="S4" s="17"/>
    </row>
    <row r="5" spans="1:20" ht="15.75" thickBot="1" x14ac:dyDescent="0.3">
      <c r="A5" s="117"/>
      <c r="B5" s="273" t="s">
        <v>38</v>
      </c>
      <c r="C5" s="274"/>
      <c r="D5" s="275" t="s">
        <v>36</v>
      </c>
      <c r="E5" s="276"/>
      <c r="F5" s="275" t="s">
        <v>35</v>
      </c>
      <c r="G5" s="277"/>
      <c r="H5" s="266" t="s">
        <v>37</v>
      </c>
      <c r="I5" s="270"/>
      <c r="J5" s="266" t="s">
        <v>39</v>
      </c>
      <c r="K5" s="267"/>
      <c r="L5" s="278" t="s">
        <v>16</v>
      </c>
      <c r="M5" s="279"/>
      <c r="N5" s="17"/>
      <c r="O5" s="17"/>
      <c r="P5" s="17"/>
      <c r="Q5" s="17"/>
      <c r="R5" s="17"/>
      <c r="S5" s="17"/>
    </row>
    <row r="6" spans="1:20" ht="15.75" thickBot="1" x14ac:dyDescent="0.3">
      <c r="A6" s="92"/>
      <c r="B6" s="187" t="s">
        <v>50</v>
      </c>
      <c r="C6" s="96" t="s">
        <v>49</v>
      </c>
      <c r="D6" s="187" t="s">
        <v>50</v>
      </c>
      <c r="E6" s="96" t="s">
        <v>49</v>
      </c>
      <c r="F6" s="187" t="s">
        <v>50</v>
      </c>
      <c r="G6" s="96" t="s">
        <v>49</v>
      </c>
      <c r="H6" s="187" t="s">
        <v>50</v>
      </c>
      <c r="I6" s="188" t="s">
        <v>49</v>
      </c>
      <c r="J6" s="187" t="s">
        <v>50</v>
      </c>
      <c r="K6" s="189" t="s">
        <v>49</v>
      </c>
      <c r="L6" s="94" t="s">
        <v>50</v>
      </c>
      <c r="M6" s="95" t="s">
        <v>49</v>
      </c>
      <c r="N6" s="17"/>
      <c r="O6" s="17"/>
      <c r="P6" s="17"/>
      <c r="Q6" s="17"/>
      <c r="R6" s="17"/>
      <c r="S6" s="17"/>
    </row>
    <row r="7" spans="1:20" x14ac:dyDescent="0.25">
      <c r="A7" s="97" t="s">
        <v>51</v>
      </c>
      <c r="B7" s="243">
        <v>4</v>
      </c>
      <c r="C7" s="192">
        <f>B7/B13</f>
        <v>3.5398230088495575E-3</v>
      </c>
      <c r="D7" s="243">
        <v>6</v>
      </c>
      <c r="E7" s="193">
        <f>D7/D13</f>
        <v>6.0483870967741934E-3</v>
      </c>
      <c r="F7" s="243"/>
      <c r="G7" s="193">
        <f>F7/F13</f>
        <v>0</v>
      </c>
      <c r="H7" s="243">
        <v>8</v>
      </c>
      <c r="I7" s="193">
        <f>H7/H13</f>
        <v>6.9264069264069264E-3</v>
      </c>
      <c r="J7" s="243">
        <v>16</v>
      </c>
      <c r="K7" s="193">
        <f>J7/J13</f>
        <v>2.6186579378068741E-2</v>
      </c>
      <c r="L7" s="186">
        <f>SUM(B7,D7,F7,H7,J7)</f>
        <v>34</v>
      </c>
      <c r="M7" s="18">
        <f>L7/L13</f>
        <v>8.5106382978723406E-3</v>
      </c>
      <c r="N7" s="17"/>
      <c r="O7" s="17"/>
      <c r="T7"/>
    </row>
    <row r="8" spans="1:20" ht="28.5" customHeight="1" x14ac:dyDescent="0.25">
      <c r="A8" s="64" t="s">
        <v>52</v>
      </c>
      <c r="B8" s="243">
        <v>132</v>
      </c>
      <c r="C8" s="192">
        <f>B8/B13</f>
        <v>0.1168141592920354</v>
      </c>
      <c r="D8" s="243">
        <v>337</v>
      </c>
      <c r="E8" s="193">
        <f>D8/D13</f>
        <v>0.33971774193548387</v>
      </c>
      <c r="F8" s="243">
        <v>20</v>
      </c>
      <c r="G8" s="193">
        <f>F8/F13</f>
        <v>0.18691588785046728</v>
      </c>
      <c r="H8" s="243">
        <v>231</v>
      </c>
      <c r="I8" s="193">
        <f>H8/H13</f>
        <v>0.2</v>
      </c>
      <c r="J8" s="243">
        <v>279</v>
      </c>
      <c r="K8" s="193">
        <f>J8/J13</f>
        <v>0.45662847790507366</v>
      </c>
      <c r="L8" s="101">
        <f t="shared" ref="L8:L13" si="0">SUM(B8,D8,F8,H8,J8)</f>
        <v>999</v>
      </c>
      <c r="M8" s="18">
        <f>L8/L13</f>
        <v>0.2500625782227785</v>
      </c>
      <c r="N8" s="17"/>
      <c r="O8" s="17"/>
      <c r="T8"/>
    </row>
    <row r="9" spans="1:20" ht="30" x14ac:dyDescent="0.25">
      <c r="A9" s="64" t="s">
        <v>53</v>
      </c>
      <c r="B9" s="243">
        <v>370</v>
      </c>
      <c r="C9" s="192">
        <f>B9/B13</f>
        <v>0.32743362831858408</v>
      </c>
      <c r="D9" s="243">
        <v>304</v>
      </c>
      <c r="E9" s="193">
        <f>D9/D13</f>
        <v>0.30645161290322581</v>
      </c>
      <c r="F9" s="243">
        <v>42</v>
      </c>
      <c r="G9" s="193">
        <f>F9/F13</f>
        <v>0.3925233644859813</v>
      </c>
      <c r="H9" s="243">
        <v>425</v>
      </c>
      <c r="I9" s="193">
        <f>H9/H13</f>
        <v>0.36796536796536794</v>
      </c>
      <c r="J9" s="243">
        <v>134</v>
      </c>
      <c r="K9" s="193">
        <f>J9/J13</f>
        <v>0.21931260229132571</v>
      </c>
      <c r="L9" s="101">
        <f t="shared" si="0"/>
        <v>1275</v>
      </c>
      <c r="M9" s="18">
        <f>L9/L13</f>
        <v>0.31914893617021278</v>
      </c>
      <c r="N9" s="17"/>
      <c r="O9" s="17"/>
      <c r="T9"/>
    </row>
    <row r="10" spans="1:20" ht="45" x14ac:dyDescent="0.25">
      <c r="A10" s="64" t="s">
        <v>54</v>
      </c>
      <c r="B10" s="243">
        <v>105</v>
      </c>
      <c r="C10" s="192">
        <f>B10/B13</f>
        <v>9.2920353982300891E-2</v>
      </c>
      <c r="D10" s="243">
        <v>89</v>
      </c>
      <c r="E10" s="193">
        <f>D10/D13</f>
        <v>8.9717741935483875E-2</v>
      </c>
      <c r="F10" s="243">
        <v>14</v>
      </c>
      <c r="G10" s="193">
        <f>F10/F13</f>
        <v>0.13084112149532709</v>
      </c>
      <c r="H10" s="243">
        <v>95</v>
      </c>
      <c r="I10" s="193">
        <f>H10/H13</f>
        <v>8.2251082251082255E-2</v>
      </c>
      <c r="J10" s="243">
        <v>45</v>
      </c>
      <c r="K10" s="193">
        <f>J10/J13</f>
        <v>7.3649754500818329E-2</v>
      </c>
      <c r="L10" s="101">
        <f t="shared" si="0"/>
        <v>348</v>
      </c>
      <c r="M10" s="18">
        <f>L10/L13</f>
        <v>8.7108886107634537E-2</v>
      </c>
      <c r="N10" s="17"/>
      <c r="O10" s="17"/>
      <c r="T10"/>
    </row>
    <row r="11" spans="1:20" ht="30" x14ac:dyDescent="0.25">
      <c r="A11" s="64" t="s">
        <v>55</v>
      </c>
      <c r="B11" s="243">
        <v>111</v>
      </c>
      <c r="C11" s="192">
        <f>B11/B13</f>
        <v>9.8230088495575227E-2</v>
      </c>
      <c r="D11" s="243">
        <v>65</v>
      </c>
      <c r="E11" s="193">
        <f>D11/D13</f>
        <v>6.5524193548387094E-2</v>
      </c>
      <c r="F11" s="243">
        <v>9</v>
      </c>
      <c r="G11" s="193">
        <f>F11/F13</f>
        <v>8.4112149532710276E-2</v>
      </c>
      <c r="H11" s="243">
        <v>104</v>
      </c>
      <c r="I11" s="193">
        <f>H11/H13</f>
        <v>9.004329004329005E-2</v>
      </c>
      <c r="J11" s="243">
        <v>9</v>
      </c>
      <c r="K11" s="193">
        <f>J11/J13</f>
        <v>1.4729950900163666E-2</v>
      </c>
      <c r="L11" s="101">
        <f t="shared" si="0"/>
        <v>298</v>
      </c>
      <c r="M11" s="18">
        <f>L11/L13</f>
        <v>7.4593241551939929E-2</v>
      </c>
      <c r="N11" s="17"/>
      <c r="O11" s="17"/>
      <c r="T11"/>
    </row>
    <row r="12" spans="1:20" ht="30.75" thickBot="1" x14ac:dyDescent="0.3">
      <c r="A12" s="185" t="s">
        <v>56</v>
      </c>
      <c r="B12" s="243">
        <v>408</v>
      </c>
      <c r="C12" s="192">
        <f>B12/B13</f>
        <v>0.36106194690265486</v>
      </c>
      <c r="D12" s="243">
        <v>191</v>
      </c>
      <c r="E12" s="193">
        <f>D12/D13</f>
        <v>0.19254032258064516</v>
      </c>
      <c r="F12" s="243">
        <v>22</v>
      </c>
      <c r="G12" s="193">
        <f>F12/F13</f>
        <v>0.20560747663551401</v>
      </c>
      <c r="H12" s="243">
        <v>292</v>
      </c>
      <c r="I12" s="193">
        <f>H12/H13</f>
        <v>0.25281385281385282</v>
      </c>
      <c r="J12" s="243">
        <v>128</v>
      </c>
      <c r="K12" s="193">
        <f>J12/J13</f>
        <v>0.20949263502454993</v>
      </c>
      <c r="L12" s="100">
        <f t="shared" si="0"/>
        <v>1041</v>
      </c>
      <c r="M12" s="99">
        <f>L12/L13</f>
        <v>0.26057571964956194</v>
      </c>
      <c r="N12" s="17"/>
      <c r="O12" s="17"/>
      <c r="T12"/>
    </row>
    <row r="13" spans="1:20" ht="15.75" thickBot="1" x14ac:dyDescent="0.3">
      <c r="A13" s="98" t="s">
        <v>16</v>
      </c>
      <c r="B13" s="190">
        <f>SUM(B7:B12)</f>
        <v>1130</v>
      </c>
      <c r="C13" s="191">
        <f>B13/B13</f>
        <v>1</v>
      </c>
      <c r="D13" s="190">
        <f>SUM(D7:D12)</f>
        <v>992</v>
      </c>
      <c r="E13" s="191">
        <f>D13/D13</f>
        <v>1</v>
      </c>
      <c r="F13" s="190">
        <f>SUM(F7:F12)</f>
        <v>107</v>
      </c>
      <c r="G13" s="191">
        <f>F13/F13</f>
        <v>1</v>
      </c>
      <c r="H13" s="190">
        <f>SUM(H7:H12)</f>
        <v>1155</v>
      </c>
      <c r="I13" s="102">
        <f>H13/H13</f>
        <v>1</v>
      </c>
      <c r="J13" s="190">
        <f>SUM(J7:J12)</f>
        <v>611</v>
      </c>
      <c r="K13" s="191">
        <f>J13/J13</f>
        <v>1</v>
      </c>
      <c r="L13" s="106">
        <f t="shared" si="0"/>
        <v>3995</v>
      </c>
      <c r="M13" s="182">
        <f>L13/L13</f>
        <v>1</v>
      </c>
      <c r="N13" s="17"/>
      <c r="O13" s="17"/>
      <c r="T13"/>
    </row>
    <row r="14" spans="1:20" ht="9" customHeight="1" x14ac:dyDescent="0.25">
      <c r="A14" s="17"/>
      <c r="B14" s="17"/>
      <c r="C14" s="17"/>
      <c r="D14" s="17"/>
      <c r="E14" s="17"/>
      <c r="F14" s="17"/>
      <c r="G14" s="91"/>
      <c r="H14" s="17"/>
      <c r="I14" s="91"/>
      <c r="J14" s="17"/>
      <c r="K14" s="91"/>
      <c r="L14" s="17"/>
      <c r="M14" s="17"/>
      <c r="N14" s="17"/>
      <c r="O14" s="17"/>
      <c r="T14"/>
    </row>
    <row r="15" spans="1:20" x14ac:dyDescent="0.25">
      <c r="A15" s="16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T15"/>
    </row>
    <row r="16" spans="1:20" x14ac:dyDescent="0.25">
      <c r="A16" s="14" t="s">
        <v>61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</row>
    <row r="17" spans="1:20" ht="15.75" thickBot="1" x14ac:dyDescent="0.3">
      <c r="A17" s="16" t="s">
        <v>125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</row>
    <row r="18" spans="1:20" ht="15.75" thickBot="1" x14ac:dyDescent="0.3">
      <c r="A18" s="116"/>
      <c r="B18" s="264" t="s">
        <v>60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17"/>
      <c r="O18" s="17"/>
      <c r="P18" s="17"/>
      <c r="Q18" s="17"/>
      <c r="R18" s="17"/>
      <c r="S18" s="17"/>
    </row>
    <row r="19" spans="1:20" x14ac:dyDescent="0.25">
      <c r="A19" s="103"/>
      <c r="B19" s="271" t="s">
        <v>38</v>
      </c>
      <c r="C19" s="272"/>
      <c r="D19" s="266" t="s">
        <v>36</v>
      </c>
      <c r="E19" s="267"/>
      <c r="F19" s="266" t="s">
        <v>35</v>
      </c>
      <c r="G19" s="267"/>
      <c r="H19" s="270" t="s">
        <v>37</v>
      </c>
      <c r="I19" s="270"/>
      <c r="J19" s="266" t="s">
        <v>39</v>
      </c>
      <c r="K19" s="267"/>
      <c r="L19" s="268" t="s">
        <v>16</v>
      </c>
      <c r="M19" s="269"/>
      <c r="N19" s="17"/>
      <c r="O19" s="17"/>
      <c r="P19" s="17"/>
      <c r="T19"/>
    </row>
    <row r="20" spans="1:20" ht="15.75" thickBot="1" x14ac:dyDescent="0.3">
      <c r="A20" s="255"/>
      <c r="B20" s="246" t="s">
        <v>48</v>
      </c>
      <c r="C20" s="246" t="s">
        <v>49</v>
      </c>
      <c r="D20" s="246" t="s">
        <v>50</v>
      </c>
      <c r="E20" s="246" t="s">
        <v>49</v>
      </c>
      <c r="F20" s="246" t="s">
        <v>50</v>
      </c>
      <c r="G20" s="246" t="s">
        <v>49</v>
      </c>
      <c r="H20" s="246" t="s">
        <v>50</v>
      </c>
      <c r="I20" s="246" t="s">
        <v>49</v>
      </c>
      <c r="J20" s="246" t="s">
        <v>50</v>
      </c>
      <c r="K20" s="246" t="s">
        <v>49</v>
      </c>
      <c r="L20" s="256" t="s">
        <v>50</v>
      </c>
      <c r="M20" s="15" t="s">
        <v>49</v>
      </c>
      <c r="N20" s="17"/>
      <c r="O20" s="17"/>
      <c r="P20" s="17"/>
      <c r="T20"/>
    </row>
    <row r="21" spans="1:20" ht="15.75" thickBot="1" x14ac:dyDescent="0.3">
      <c r="A21" s="97" t="s">
        <v>51</v>
      </c>
      <c r="B21" s="243">
        <v>2</v>
      </c>
      <c r="C21" s="193">
        <f>B21/B27</f>
        <v>2.008032128514056E-3</v>
      </c>
      <c r="D21" s="243">
        <v>3</v>
      </c>
      <c r="E21" s="193">
        <f>D21/D27</f>
        <v>3.7926675094816687E-3</v>
      </c>
      <c r="F21" s="243"/>
      <c r="G21" s="193">
        <f>F21/F27</f>
        <v>0</v>
      </c>
      <c r="H21" s="243">
        <v>2</v>
      </c>
      <c r="I21" s="193">
        <f>H21/H27</f>
        <v>2.205071664829107E-3</v>
      </c>
      <c r="J21" s="243"/>
      <c r="K21" s="193">
        <f>J21/J27</f>
        <v>0</v>
      </c>
      <c r="L21" s="186">
        <f t="shared" ref="L21:L26" si="1">SUM(B21,D21,F21,H21,J21)</f>
        <v>7</v>
      </c>
      <c r="M21" s="18">
        <f>L21/L27</f>
        <v>2.2493573264781492E-3</v>
      </c>
      <c r="N21" s="17"/>
      <c r="O21" s="17"/>
      <c r="P21" s="17"/>
      <c r="T21"/>
    </row>
    <row r="22" spans="1:20" ht="30.75" thickBot="1" x14ac:dyDescent="0.3">
      <c r="A22" s="64" t="s">
        <v>52</v>
      </c>
      <c r="B22" s="243">
        <v>102</v>
      </c>
      <c r="C22" s="193">
        <f>B22/B27</f>
        <v>0.10240963855421686</v>
      </c>
      <c r="D22" s="243">
        <v>218</v>
      </c>
      <c r="E22" s="193">
        <f>D22/D27</f>
        <v>0.27560050568900124</v>
      </c>
      <c r="F22" s="243">
        <v>12</v>
      </c>
      <c r="G22" s="193">
        <f>F22/F27</f>
        <v>0.13186813186813187</v>
      </c>
      <c r="H22" s="243">
        <v>112</v>
      </c>
      <c r="I22" s="193">
        <f>H22/H27</f>
        <v>0.12348401323042998</v>
      </c>
      <c r="J22" s="243">
        <v>51</v>
      </c>
      <c r="K22" s="193">
        <f>J22/J27</f>
        <v>0.15596330275229359</v>
      </c>
      <c r="L22" s="186">
        <f t="shared" si="1"/>
        <v>495</v>
      </c>
      <c r="M22" s="18">
        <f>L22/L27</f>
        <v>0.15906169665809769</v>
      </c>
      <c r="N22" s="17"/>
      <c r="O22" s="17"/>
      <c r="P22" s="17"/>
      <c r="T22"/>
    </row>
    <row r="23" spans="1:20" ht="30.75" thickBot="1" x14ac:dyDescent="0.3">
      <c r="A23" s="64" t="s">
        <v>53</v>
      </c>
      <c r="B23" s="243">
        <v>307</v>
      </c>
      <c r="C23" s="193">
        <f>B23/B27</f>
        <v>0.30823293172690763</v>
      </c>
      <c r="D23" s="243">
        <v>259</v>
      </c>
      <c r="E23" s="193">
        <f>D23/D27</f>
        <v>0.32743362831858408</v>
      </c>
      <c r="F23" s="243">
        <v>34</v>
      </c>
      <c r="G23" s="193">
        <f>F23/F27</f>
        <v>0.37362637362637363</v>
      </c>
      <c r="H23" s="243">
        <v>349</v>
      </c>
      <c r="I23" s="193">
        <f>H23/H27</f>
        <v>0.38478500551267913</v>
      </c>
      <c r="J23" s="243">
        <v>109</v>
      </c>
      <c r="K23" s="193">
        <f>J23/J27</f>
        <v>0.33333333333333331</v>
      </c>
      <c r="L23" s="186">
        <f t="shared" si="1"/>
        <v>1058</v>
      </c>
      <c r="M23" s="18">
        <f>L23/L27</f>
        <v>0.33997429305912596</v>
      </c>
      <c r="N23" s="17"/>
      <c r="O23" s="17"/>
      <c r="P23" s="17"/>
      <c r="T23"/>
    </row>
    <row r="24" spans="1:20" ht="45.75" thickBot="1" x14ac:dyDescent="0.3">
      <c r="A24" s="64" t="s">
        <v>54</v>
      </c>
      <c r="B24" s="243">
        <v>102</v>
      </c>
      <c r="C24" s="193">
        <f>B24/B27</f>
        <v>0.10240963855421686</v>
      </c>
      <c r="D24" s="243">
        <v>83</v>
      </c>
      <c r="E24" s="193">
        <f>D24/D27</f>
        <v>0.10493046776232617</v>
      </c>
      <c r="F24" s="243">
        <v>14</v>
      </c>
      <c r="G24" s="193">
        <f>F24/F27</f>
        <v>0.15384615384615385</v>
      </c>
      <c r="H24" s="243">
        <v>89</v>
      </c>
      <c r="I24" s="193">
        <f>H24/H27</f>
        <v>9.812568908489526E-2</v>
      </c>
      <c r="J24" s="243">
        <v>42</v>
      </c>
      <c r="K24" s="193">
        <f>J24/J27</f>
        <v>0.12844036697247707</v>
      </c>
      <c r="L24" s="186">
        <f t="shared" si="1"/>
        <v>330</v>
      </c>
      <c r="M24" s="18">
        <f>L24/L27</f>
        <v>0.10604113110539845</v>
      </c>
      <c r="N24" s="17"/>
      <c r="O24" s="17"/>
      <c r="P24" s="17"/>
      <c r="T24"/>
    </row>
    <row r="25" spans="1:20" ht="30.75" thickBot="1" x14ac:dyDescent="0.3">
      <c r="A25" s="64" t="s">
        <v>55</v>
      </c>
      <c r="B25" s="243">
        <v>100</v>
      </c>
      <c r="C25" s="193">
        <f>B25/B27</f>
        <v>0.10040160642570281</v>
      </c>
      <c r="D25" s="243">
        <v>53</v>
      </c>
      <c r="E25" s="193">
        <f>D25/D27</f>
        <v>6.7003792667509485E-2</v>
      </c>
      <c r="F25" s="243">
        <v>9</v>
      </c>
      <c r="G25" s="193">
        <f>F25/F27</f>
        <v>9.8901098901098897E-2</v>
      </c>
      <c r="H25" s="243">
        <v>92</v>
      </c>
      <c r="I25" s="193">
        <f>H25/H27</f>
        <v>0.10143329658213891</v>
      </c>
      <c r="J25" s="243">
        <v>8</v>
      </c>
      <c r="K25" s="193">
        <f>J25/J27</f>
        <v>2.4464831804281346E-2</v>
      </c>
      <c r="L25" s="186">
        <f t="shared" si="1"/>
        <v>262</v>
      </c>
      <c r="M25" s="18">
        <f>L25/L27</f>
        <v>8.4190231362467866E-2</v>
      </c>
      <c r="N25" s="17"/>
      <c r="O25" s="17"/>
      <c r="P25" s="17"/>
      <c r="T25"/>
    </row>
    <row r="26" spans="1:20" ht="30.75" thickBot="1" x14ac:dyDescent="0.3">
      <c r="A26" s="185" t="s">
        <v>56</v>
      </c>
      <c r="B26" s="243">
        <v>383</v>
      </c>
      <c r="C26" s="193">
        <f>B26/B27</f>
        <v>0.38453815261044177</v>
      </c>
      <c r="D26" s="243">
        <v>175</v>
      </c>
      <c r="E26" s="193">
        <f>D26/D27</f>
        <v>0.22123893805309736</v>
      </c>
      <c r="F26" s="243">
        <v>22</v>
      </c>
      <c r="G26" s="193">
        <f>F26/F27</f>
        <v>0.24175824175824176</v>
      </c>
      <c r="H26" s="243">
        <v>263</v>
      </c>
      <c r="I26" s="193">
        <f>H26/H27</f>
        <v>0.28996692392502754</v>
      </c>
      <c r="J26" s="243">
        <v>117</v>
      </c>
      <c r="K26" s="193">
        <f>J26/J27</f>
        <v>0.3577981651376147</v>
      </c>
      <c r="L26" s="186">
        <f t="shared" si="1"/>
        <v>960</v>
      </c>
      <c r="M26" s="18">
        <f>L26/L27</f>
        <v>0.30848329048843187</v>
      </c>
      <c r="N26" s="17"/>
      <c r="O26" s="17"/>
      <c r="P26" s="17"/>
      <c r="Q26" s="17"/>
      <c r="R26" s="17"/>
      <c r="S26" s="17"/>
    </row>
    <row r="27" spans="1:20" ht="15.75" thickBot="1" x14ac:dyDescent="0.3">
      <c r="A27" s="105" t="s">
        <v>16</v>
      </c>
      <c r="B27" s="195">
        <f>SUM(B21:B26)</f>
        <v>996</v>
      </c>
      <c r="C27" s="196">
        <f>B27/B27</f>
        <v>1</v>
      </c>
      <c r="D27" s="197">
        <f>SUM(D21:D26)</f>
        <v>791</v>
      </c>
      <c r="E27" s="198">
        <f>D27/D27</f>
        <v>1</v>
      </c>
      <c r="F27" s="195">
        <f>SUM(F21:F26)</f>
        <v>91</v>
      </c>
      <c r="G27" s="196">
        <f>F27/F27</f>
        <v>1</v>
      </c>
      <c r="H27" s="195">
        <f>SUM(H21:H26)</f>
        <v>907</v>
      </c>
      <c r="I27" s="198">
        <f>H27/H27</f>
        <v>1</v>
      </c>
      <c r="J27" s="195">
        <f>SUM(J21:J26)</f>
        <v>327</v>
      </c>
      <c r="K27" s="196">
        <f>J27/J27</f>
        <v>1</v>
      </c>
      <c r="L27" s="186">
        <f t="shared" ref="L27" si="2">SUM(B27,D27,F27,H27,J27)</f>
        <v>3112</v>
      </c>
      <c r="M27" s="104">
        <f>L27/L27</f>
        <v>1</v>
      </c>
      <c r="N27" s="17"/>
      <c r="O27" s="17"/>
      <c r="P27" s="17"/>
      <c r="Q27" s="17"/>
      <c r="R27" s="17"/>
      <c r="S27" s="17"/>
    </row>
    <row r="28" spans="1:20" ht="11.25" customHeight="1" x14ac:dyDescent="0.25">
      <c r="A28" s="17"/>
      <c r="B28" s="17"/>
      <c r="C28" s="17"/>
      <c r="D28" s="17"/>
      <c r="E28" s="91"/>
      <c r="F28" s="17"/>
      <c r="G28" s="17"/>
      <c r="H28" s="17"/>
      <c r="I28" s="17"/>
      <c r="J28" s="17"/>
      <c r="K28" s="17"/>
      <c r="L28" s="91"/>
      <c r="M28" s="17"/>
      <c r="N28" s="17"/>
      <c r="O28" s="17"/>
      <c r="P28" s="17"/>
      <c r="Q28" s="17"/>
      <c r="R28" s="17"/>
      <c r="S28" s="17"/>
    </row>
    <row r="29" spans="1:20" x14ac:dyDescent="0.25">
      <c r="A29" s="14" t="s">
        <v>62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20" ht="15.75" thickBot="1" x14ac:dyDescent="0.3">
      <c r="A30" s="19" t="s">
        <v>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0" ht="15.75" thickBot="1" x14ac:dyDescent="0.3">
      <c r="A31" s="114"/>
      <c r="B31" s="273" t="s">
        <v>40</v>
      </c>
      <c r="C31" s="280"/>
      <c r="D31" s="280"/>
      <c r="E31" s="280"/>
      <c r="F31" s="280"/>
      <c r="G31" s="274"/>
      <c r="H31" s="275" t="s">
        <v>41</v>
      </c>
      <c r="I31" s="277"/>
      <c r="J31" s="277"/>
      <c r="K31" s="277"/>
      <c r="L31" s="277"/>
      <c r="M31" s="277"/>
      <c r="N31" s="275" t="s">
        <v>42</v>
      </c>
      <c r="O31" s="277"/>
      <c r="P31" s="277"/>
      <c r="Q31" s="277"/>
      <c r="R31" s="277"/>
      <c r="S31" s="276"/>
    </row>
    <row r="32" spans="1:20" ht="15.75" thickBot="1" x14ac:dyDescent="0.3">
      <c r="A32" s="27"/>
      <c r="B32" s="281" t="s">
        <v>122</v>
      </c>
      <c r="C32" s="282"/>
      <c r="D32" s="281" t="s">
        <v>126</v>
      </c>
      <c r="E32" s="282"/>
      <c r="F32" s="273" t="s">
        <v>57</v>
      </c>
      <c r="G32" s="283"/>
      <c r="H32" s="281" t="s">
        <v>122</v>
      </c>
      <c r="I32" s="282"/>
      <c r="J32" s="281" t="s">
        <v>126</v>
      </c>
      <c r="K32" s="282"/>
      <c r="L32" s="273" t="s">
        <v>57</v>
      </c>
      <c r="M32" s="283"/>
      <c r="N32" s="281" t="s">
        <v>122</v>
      </c>
      <c r="O32" s="282"/>
      <c r="P32" s="281" t="s">
        <v>126</v>
      </c>
      <c r="Q32" s="282"/>
      <c r="R32" s="273" t="s">
        <v>57</v>
      </c>
      <c r="S32" s="283"/>
    </row>
    <row r="33" spans="1:55" ht="15.75" thickBot="1" x14ac:dyDescent="0.3">
      <c r="A33" s="115"/>
      <c r="B33" s="257" t="s">
        <v>50</v>
      </c>
      <c r="C33" s="203" t="s">
        <v>49</v>
      </c>
      <c r="D33" s="204" t="s">
        <v>50</v>
      </c>
      <c r="E33" s="253" t="s">
        <v>49</v>
      </c>
      <c r="F33" s="112" t="s">
        <v>50</v>
      </c>
      <c r="G33" s="254" t="s">
        <v>49</v>
      </c>
      <c r="H33" s="112" t="s">
        <v>50</v>
      </c>
      <c r="I33" s="254" t="s">
        <v>49</v>
      </c>
      <c r="J33" s="112" t="s">
        <v>50</v>
      </c>
      <c r="K33" s="254" t="s">
        <v>49</v>
      </c>
      <c r="L33" s="112" t="s">
        <v>50</v>
      </c>
      <c r="M33" s="254" t="s">
        <v>49</v>
      </c>
      <c r="N33" s="112" t="s">
        <v>50</v>
      </c>
      <c r="O33" s="113" t="s">
        <v>49</v>
      </c>
      <c r="P33" s="112" t="s">
        <v>50</v>
      </c>
      <c r="Q33" s="254" t="s">
        <v>49</v>
      </c>
      <c r="R33" s="110" t="s">
        <v>50</v>
      </c>
      <c r="S33" s="111" t="s">
        <v>49</v>
      </c>
    </row>
    <row r="34" spans="1:55" ht="17.25" customHeight="1" x14ac:dyDescent="0.25">
      <c r="A34" s="199" t="s">
        <v>51</v>
      </c>
      <c r="B34" s="53">
        <v>0</v>
      </c>
      <c r="C34" s="193">
        <f t="shared" ref="C34:C39" si="3">B34/$B$40</f>
        <v>0</v>
      </c>
      <c r="D34" s="53">
        <v>0</v>
      </c>
      <c r="E34" s="192">
        <f t="shared" ref="E34:E39" si="4">D34/$D$40</f>
        <v>0</v>
      </c>
      <c r="F34" s="205">
        <f t="shared" ref="F34:F39" si="5">D34-B34</f>
        <v>0</v>
      </c>
      <c r="G34" s="23" t="e">
        <f>F34/B34</f>
        <v>#DIV/0!</v>
      </c>
      <c r="H34" s="53">
        <v>1</v>
      </c>
      <c r="I34" s="193">
        <f t="shared" ref="I34:I39" si="6">H34/$H$40</f>
        <v>9.225092250922509E-4</v>
      </c>
      <c r="J34" s="53">
        <v>0</v>
      </c>
      <c r="K34" s="192">
        <f t="shared" ref="K34:K40" si="7">J34/$J$40</f>
        <v>0</v>
      </c>
      <c r="L34" s="206">
        <f t="shared" ref="L34:L39" si="8">J34-H34</f>
        <v>-1</v>
      </c>
      <c r="M34" s="23">
        <f>L34/H34</f>
        <v>-1</v>
      </c>
      <c r="N34" s="53">
        <v>0</v>
      </c>
      <c r="O34" s="193">
        <f t="shared" ref="O34:O40" si="9">N34/$N$40</f>
        <v>0</v>
      </c>
      <c r="P34" s="53">
        <v>0</v>
      </c>
      <c r="Q34" s="192">
        <f t="shared" ref="Q34:Q40" si="10">P34/$P$40</f>
        <v>0</v>
      </c>
      <c r="R34" s="207">
        <f t="shared" ref="R34:R40" si="11">P34-N34</f>
        <v>0</v>
      </c>
      <c r="S34" s="109" t="e">
        <f>R34/N34</f>
        <v>#DIV/0!</v>
      </c>
    </row>
    <row r="35" spans="1:55" ht="33" customHeight="1" x14ac:dyDescent="0.25">
      <c r="A35" s="200" t="s">
        <v>52</v>
      </c>
      <c r="B35" s="53">
        <v>4</v>
      </c>
      <c r="C35" s="193">
        <f t="shared" si="3"/>
        <v>3.5398230088495575E-2</v>
      </c>
      <c r="D35" s="53">
        <v>2</v>
      </c>
      <c r="E35" s="192">
        <f t="shared" si="4"/>
        <v>2.197802197802198E-2</v>
      </c>
      <c r="F35" s="205">
        <f t="shared" si="5"/>
        <v>-2</v>
      </c>
      <c r="G35" s="23">
        <f t="shared" ref="G35:G40" si="12">F35/B35</f>
        <v>-0.5</v>
      </c>
      <c r="H35" s="53">
        <v>27</v>
      </c>
      <c r="I35" s="193">
        <f t="shared" si="6"/>
        <v>2.4907749077490774E-2</v>
      </c>
      <c r="J35" s="53">
        <v>22</v>
      </c>
      <c r="K35" s="192">
        <f t="shared" si="7"/>
        <v>2.2774327122153208E-2</v>
      </c>
      <c r="L35" s="206">
        <f t="shared" si="8"/>
        <v>-5</v>
      </c>
      <c r="M35" s="23">
        <f t="shared" ref="M35:M40" si="13">L35/H35</f>
        <v>-0.18518518518518517</v>
      </c>
      <c r="N35" s="53">
        <v>12</v>
      </c>
      <c r="O35" s="193">
        <f t="shared" si="9"/>
        <v>1.8633540372670808E-2</v>
      </c>
      <c r="P35" s="53">
        <v>9</v>
      </c>
      <c r="Q35" s="192">
        <f t="shared" si="10"/>
        <v>1.4263074484944533E-2</v>
      </c>
      <c r="R35" s="108">
        <f t="shared" si="11"/>
        <v>-3</v>
      </c>
      <c r="S35" s="75">
        <f t="shared" ref="S35:S40" si="14">R35/N35</f>
        <v>-0.25</v>
      </c>
    </row>
    <row r="36" spans="1:55" ht="29.25" customHeight="1" x14ac:dyDescent="0.25">
      <c r="A36" s="200" t="s">
        <v>53</v>
      </c>
      <c r="B36" s="53">
        <v>85</v>
      </c>
      <c r="C36" s="193">
        <f t="shared" si="3"/>
        <v>0.75221238938053092</v>
      </c>
      <c r="D36" s="53">
        <v>71</v>
      </c>
      <c r="E36" s="192">
        <f t="shared" si="4"/>
        <v>0.78021978021978022</v>
      </c>
      <c r="F36" s="205">
        <f t="shared" si="5"/>
        <v>-14</v>
      </c>
      <c r="G36" s="23">
        <f t="shared" si="12"/>
        <v>-0.16470588235294117</v>
      </c>
      <c r="H36" s="53">
        <v>347</v>
      </c>
      <c r="I36" s="193">
        <f t="shared" si="6"/>
        <v>0.32011070110701106</v>
      </c>
      <c r="J36" s="53">
        <v>308</v>
      </c>
      <c r="K36" s="192">
        <f t="shared" si="7"/>
        <v>0.3188405797101449</v>
      </c>
      <c r="L36" s="206">
        <f t="shared" si="8"/>
        <v>-39</v>
      </c>
      <c r="M36" s="23">
        <f t="shared" si="13"/>
        <v>-0.11239193083573487</v>
      </c>
      <c r="N36" s="53">
        <v>109</v>
      </c>
      <c r="O36" s="193">
        <f t="shared" si="9"/>
        <v>0.16925465838509315</v>
      </c>
      <c r="P36" s="53">
        <v>107</v>
      </c>
      <c r="Q36" s="192">
        <f t="shared" si="10"/>
        <v>0.16957210776545167</v>
      </c>
      <c r="R36" s="107">
        <f t="shared" si="11"/>
        <v>-2</v>
      </c>
      <c r="S36" s="75">
        <f t="shared" si="14"/>
        <v>-1.834862385321101E-2</v>
      </c>
    </row>
    <row r="37" spans="1:55" ht="29.25" customHeight="1" x14ac:dyDescent="0.25">
      <c r="A37" s="200" t="s">
        <v>54</v>
      </c>
      <c r="B37" s="53">
        <v>24</v>
      </c>
      <c r="C37" s="193">
        <f t="shared" si="3"/>
        <v>0.21238938053097345</v>
      </c>
      <c r="D37" s="53">
        <v>18</v>
      </c>
      <c r="E37" s="192">
        <f t="shared" si="4"/>
        <v>0.19780219780219779</v>
      </c>
      <c r="F37" s="205">
        <f t="shared" si="5"/>
        <v>-6</v>
      </c>
      <c r="G37" s="23">
        <f t="shared" si="12"/>
        <v>-0.25</v>
      </c>
      <c r="H37" s="53">
        <v>161</v>
      </c>
      <c r="I37" s="193">
        <f t="shared" si="6"/>
        <v>0.14852398523985239</v>
      </c>
      <c r="J37" s="53">
        <v>145</v>
      </c>
      <c r="K37" s="192">
        <f t="shared" si="7"/>
        <v>0.15010351966873706</v>
      </c>
      <c r="L37" s="206">
        <f t="shared" si="8"/>
        <v>-16</v>
      </c>
      <c r="M37" s="23">
        <f t="shared" si="13"/>
        <v>-9.9378881987577633E-2</v>
      </c>
      <c r="N37" s="53">
        <v>27</v>
      </c>
      <c r="O37" s="193">
        <f t="shared" si="9"/>
        <v>4.192546583850932E-2</v>
      </c>
      <c r="P37" s="53">
        <v>27</v>
      </c>
      <c r="Q37" s="192">
        <f t="shared" si="10"/>
        <v>4.2789223454833596E-2</v>
      </c>
      <c r="R37" s="208">
        <f t="shared" si="11"/>
        <v>0</v>
      </c>
      <c r="S37" s="75">
        <f t="shared" si="14"/>
        <v>0</v>
      </c>
    </row>
    <row r="38" spans="1:55" ht="30" customHeight="1" x14ac:dyDescent="0.25">
      <c r="A38" s="200" t="s">
        <v>55</v>
      </c>
      <c r="B38" s="53">
        <v>0</v>
      </c>
      <c r="C38" s="193">
        <f t="shared" si="3"/>
        <v>0</v>
      </c>
      <c r="D38" s="53">
        <v>0</v>
      </c>
      <c r="E38" s="192">
        <f t="shared" si="4"/>
        <v>0</v>
      </c>
      <c r="F38" s="205">
        <f t="shared" si="5"/>
        <v>0</v>
      </c>
      <c r="G38" s="23" t="e">
        <f t="shared" si="12"/>
        <v>#DIV/0!</v>
      </c>
      <c r="H38" s="53">
        <v>147</v>
      </c>
      <c r="I38" s="193">
        <f t="shared" si="6"/>
        <v>0.13560885608856088</v>
      </c>
      <c r="J38" s="53">
        <v>139</v>
      </c>
      <c r="K38" s="192">
        <f t="shared" si="7"/>
        <v>0.14389233954451347</v>
      </c>
      <c r="L38" s="206">
        <f t="shared" si="8"/>
        <v>-8</v>
      </c>
      <c r="M38" s="23">
        <f t="shared" si="13"/>
        <v>-5.4421768707482991E-2</v>
      </c>
      <c r="N38" s="53">
        <v>52</v>
      </c>
      <c r="O38" s="193">
        <f t="shared" si="9"/>
        <v>8.0745341614906832E-2</v>
      </c>
      <c r="P38" s="53">
        <v>47</v>
      </c>
      <c r="Q38" s="192">
        <f t="shared" si="10"/>
        <v>7.448494453248812E-2</v>
      </c>
      <c r="R38" s="107">
        <f t="shared" si="11"/>
        <v>-5</v>
      </c>
      <c r="S38" s="75">
        <f t="shared" si="14"/>
        <v>-9.6153846153846159E-2</v>
      </c>
    </row>
    <row r="39" spans="1:55" ht="31.5" customHeight="1" thickBot="1" x14ac:dyDescent="0.3">
      <c r="A39" s="201" t="s">
        <v>56</v>
      </c>
      <c r="B39" s="53">
        <v>0</v>
      </c>
      <c r="C39" s="193">
        <f t="shared" si="3"/>
        <v>0</v>
      </c>
      <c r="D39" s="53">
        <v>0</v>
      </c>
      <c r="E39" s="192">
        <f t="shared" si="4"/>
        <v>0</v>
      </c>
      <c r="F39" s="205">
        <f t="shared" si="5"/>
        <v>0</v>
      </c>
      <c r="G39" s="23" t="e">
        <f t="shared" si="12"/>
        <v>#DIV/0!</v>
      </c>
      <c r="H39" s="53">
        <v>401</v>
      </c>
      <c r="I39" s="193">
        <f t="shared" si="6"/>
        <v>0.36992619926199261</v>
      </c>
      <c r="J39" s="53">
        <v>352</v>
      </c>
      <c r="K39" s="192">
        <f t="shared" si="7"/>
        <v>0.36438923395445133</v>
      </c>
      <c r="L39" s="206">
        <f t="shared" si="8"/>
        <v>-49</v>
      </c>
      <c r="M39" s="23">
        <f t="shared" si="13"/>
        <v>-0.12219451371571072</v>
      </c>
      <c r="N39" s="53">
        <v>444</v>
      </c>
      <c r="O39" s="193">
        <f t="shared" si="9"/>
        <v>0.68944099378881984</v>
      </c>
      <c r="P39" s="53">
        <v>441</v>
      </c>
      <c r="Q39" s="192">
        <f t="shared" si="10"/>
        <v>0.6988906497622821</v>
      </c>
      <c r="R39" s="209">
        <f t="shared" si="11"/>
        <v>-3</v>
      </c>
      <c r="S39" s="76">
        <f t="shared" si="14"/>
        <v>-6.7567567567567571E-3</v>
      </c>
    </row>
    <row r="40" spans="1:55" s="54" customFormat="1" ht="15.75" thickBot="1" x14ac:dyDescent="0.3">
      <c r="A40" s="259" t="s">
        <v>16</v>
      </c>
      <c r="B40" s="260">
        <f>SUM(B34:B39)</f>
        <v>113</v>
      </c>
      <c r="C40" s="261">
        <f>B40/$B$40</f>
        <v>1</v>
      </c>
      <c r="D40" s="260">
        <f>SUM(D34:D39)</f>
        <v>91</v>
      </c>
      <c r="E40" s="261">
        <f>D40/$D$40</f>
        <v>1</v>
      </c>
      <c r="F40" s="260">
        <f>D40-B40</f>
        <v>-22</v>
      </c>
      <c r="G40" s="261">
        <f t="shared" si="12"/>
        <v>-0.19469026548672566</v>
      </c>
      <c r="H40" s="260">
        <f>SUM(H34:H39)</f>
        <v>1084</v>
      </c>
      <c r="I40" s="261">
        <f>H40/$H$40</f>
        <v>1</v>
      </c>
      <c r="J40" s="260">
        <f>SUM(J34:J39)</f>
        <v>966</v>
      </c>
      <c r="K40" s="334">
        <f t="shared" si="7"/>
        <v>1</v>
      </c>
      <c r="L40" s="260">
        <f>J40-H40</f>
        <v>-118</v>
      </c>
      <c r="M40" s="261">
        <f t="shared" si="13"/>
        <v>-0.10885608856088561</v>
      </c>
      <c r="N40" s="260">
        <f>SUM(N34:N39)</f>
        <v>644</v>
      </c>
      <c r="O40" s="261">
        <f t="shared" si="9"/>
        <v>1</v>
      </c>
      <c r="P40" s="260">
        <f>SUM(P34:P39)</f>
        <v>631</v>
      </c>
      <c r="Q40" s="261">
        <f t="shared" si="10"/>
        <v>1</v>
      </c>
      <c r="R40" s="260">
        <f t="shared" si="11"/>
        <v>-13</v>
      </c>
      <c r="S40" s="182">
        <f t="shared" si="14"/>
        <v>-2.0186335403726708E-2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</row>
    <row r="41" spans="1:55" ht="13.5" customHeight="1" thickBo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65"/>
      <c r="K41" s="65"/>
      <c r="L41" s="65"/>
      <c r="M41" s="17"/>
      <c r="N41" s="17"/>
      <c r="O41" s="17"/>
      <c r="P41" s="17"/>
      <c r="Q41" s="17"/>
      <c r="R41" s="17"/>
      <c r="S41" s="17"/>
    </row>
    <row r="42" spans="1:55" ht="15.75" thickBot="1" x14ac:dyDescent="0.3">
      <c r="A42" s="114"/>
      <c r="B42" s="273" t="s">
        <v>43</v>
      </c>
      <c r="C42" s="280"/>
      <c r="D42" s="280"/>
      <c r="E42" s="280"/>
      <c r="F42" s="280"/>
      <c r="G42" s="274"/>
      <c r="H42" s="275" t="s">
        <v>44</v>
      </c>
      <c r="I42" s="277"/>
      <c r="J42" s="277"/>
      <c r="K42" s="277"/>
      <c r="L42" s="277"/>
      <c r="M42" s="277"/>
      <c r="N42" s="275" t="s">
        <v>45</v>
      </c>
      <c r="O42" s="277"/>
      <c r="P42" s="277"/>
      <c r="Q42" s="277"/>
      <c r="R42" s="277"/>
      <c r="S42" s="276"/>
    </row>
    <row r="43" spans="1:55" ht="15.75" thickBot="1" x14ac:dyDescent="0.3">
      <c r="A43" s="27"/>
      <c r="B43" s="281" t="s">
        <v>122</v>
      </c>
      <c r="C43" s="282"/>
      <c r="D43" s="281" t="s">
        <v>126</v>
      </c>
      <c r="E43" s="282"/>
      <c r="F43" s="273" t="s">
        <v>57</v>
      </c>
      <c r="G43" s="283"/>
      <c r="H43" s="281" t="s">
        <v>122</v>
      </c>
      <c r="I43" s="282"/>
      <c r="J43" s="281" t="s">
        <v>126</v>
      </c>
      <c r="K43" s="282"/>
      <c r="L43" s="273" t="s">
        <v>57</v>
      </c>
      <c r="M43" s="283"/>
      <c r="N43" s="281" t="s">
        <v>122</v>
      </c>
      <c r="O43" s="282"/>
      <c r="P43" s="281" t="s">
        <v>126</v>
      </c>
      <c r="Q43" s="282"/>
      <c r="R43" s="273" t="s">
        <v>57</v>
      </c>
      <c r="S43" s="283"/>
    </row>
    <row r="44" spans="1:55" ht="15.75" thickBot="1" x14ac:dyDescent="0.3">
      <c r="A44" s="115"/>
      <c r="B44" s="257" t="s">
        <v>50</v>
      </c>
      <c r="C44" s="203" t="s">
        <v>49</v>
      </c>
      <c r="D44" s="204" t="s">
        <v>50</v>
      </c>
      <c r="E44" s="253" t="s">
        <v>49</v>
      </c>
      <c r="F44" s="112" t="s">
        <v>50</v>
      </c>
      <c r="G44" s="254" t="s">
        <v>49</v>
      </c>
      <c r="H44" s="112" t="s">
        <v>50</v>
      </c>
      <c r="I44" s="254" t="s">
        <v>49</v>
      </c>
      <c r="J44" s="112" t="s">
        <v>50</v>
      </c>
      <c r="K44" s="254" t="s">
        <v>49</v>
      </c>
      <c r="L44" s="112" t="s">
        <v>50</v>
      </c>
      <c r="M44" s="254" t="s">
        <v>49</v>
      </c>
      <c r="N44" s="112" t="s">
        <v>50</v>
      </c>
      <c r="O44" s="113" t="s">
        <v>49</v>
      </c>
      <c r="P44" s="112" t="s">
        <v>50</v>
      </c>
      <c r="Q44" s="254" t="s">
        <v>49</v>
      </c>
      <c r="R44" s="110" t="s">
        <v>50</v>
      </c>
      <c r="S44" s="111" t="s">
        <v>49</v>
      </c>
    </row>
    <row r="45" spans="1:55" x14ac:dyDescent="0.25">
      <c r="A45" s="199" t="s">
        <v>51</v>
      </c>
      <c r="B45" s="53">
        <v>0</v>
      </c>
      <c r="C45" s="193">
        <f t="shared" ref="C45:C51" si="15">B45/$B$51</f>
        <v>0</v>
      </c>
      <c r="D45" s="53">
        <v>0</v>
      </c>
      <c r="E45" s="192">
        <f t="shared" ref="E45:E51" si="16">D45/$D$51</f>
        <v>0</v>
      </c>
      <c r="F45" s="205">
        <f t="shared" ref="F45:F51" si="17">D45-B45</f>
        <v>0</v>
      </c>
      <c r="G45" s="23" t="e">
        <f t="shared" ref="G45:G51" si="18">F45/B45</f>
        <v>#DIV/0!</v>
      </c>
      <c r="H45" s="53">
        <v>2</v>
      </c>
      <c r="I45" s="193">
        <f>H45/$H$51</f>
        <v>6.269592476489028E-3</v>
      </c>
      <c r="J45" s="53">
        <v>2</v>
      </c>
      <c r="K45" s="192">
        <f t="shared" ref="K45:K51" si="19">J45/$J$51</f>
        <v>6.0790273556231003E-3</v>
      </c>
      <c r="L45" s="206">
        <f>J45-H45</f>
        <v>0</v>
      </c>
      <c r="M45" s="23">
        <f>L45/H45</f>
        <v>0</v>
      </c>
      <c r="N45" s="53">
        <v>3</v>
      </c>
      <c r="O45" s="193">
        <f>N45/$N$51</f>
        <v>5.415162454873646E-3</v>
      </c>
      <c r="P45" s="53">
        <v>3</v>
      </c>
      <c r="Q45" s="192">
        <f t="shared" ref="Q45:Q51" si="20">P45/$P$51</f>
        <v>5.6179775280898875E-3</v>
      </c>
      <c r="R45" s="207">
        <f>P45-N45</f>
        <v>0</v>
      </c>
      <c r="S45" s="109">
        <f>R45/N45</f>
        <v>0</v>
      </c>
    </row>
    <row r="46" spans="1:55" ht="30" x14ac:dyDescent="0.25">
      <c r="A46" s="200" t="s">
        <v>52</v>
      </c>
      <c r="B46" s="53">
        <v>31</v>
      </c>
      <c r="C46" s="193">
        <f t="shared" si="15"/>
        <v>9.0643274853801165E-2</v>
      </c>
      <c r="D46" s="53">
        <v>28</v>
      </c>
      <c r="E46" s="192">
        <f t="shared" si="16"/>
        <v>8.5106382978723402E-2</v>
      </c>
      <c r="F46" s="205">
        <f t="shared" si="17"/>
        <v>-3</v>
      </c>
      <c r="G46" s="23">
        <f t="shared" si="18"/>
        <v>-9.6774193548387094E-2</v>
      </c>
      <c r="H46" s="53">
        <v>96</v>
      </c>
      <c r="I46" s="193">
        <f t="shared" ref="I46:I51" si="21">H46/$H$51</f>
        <v>0.30094043887147337</v>
      </c>
      <c r="J46" s="53">
        <v>95</v>
      </c>
      <c r="K46" s="192">
        <f t="shared" si="19"/>
        <v>0.28875379939209728</v>
      </c>
      <c r="L46" s="206">
        <f t="shared" ref="L46:L51" si="22">J46-H46</f>
        <v>-1</v>
      </c>
      <c r="M46" s="23">
        <f t="shared" ref="M46:M51" si="23">L46/H46</f>
        <v>-1.0416666666666666E-2</v>
      </c>
      <c r="N46" s="53">
        <v>235</v>
      </c>
      <c r="O46" s="193">
        <f t="shared" ref="O46:O51" si="24">N46/$N$51</f>
        <v>0.42418772563176893</v>
      </c>
      <c r="P46" s="53">
        <v>226</v>
      </c>
      <c r="Q46" s="192">
        <f t="shared" si="20"/>
        <v>0.42322097378277151</v>
      </c>
      <c r="R46" s="108">
        <f t="shared" ref="R46:R51" si="25">P46-N46</f>
        <v>-9</v>
      </c>
      <c r="S46" s="75">
        <f t="shared" ref="S46:S51" si="26">R46/N46</f>
        <v>-3.8297872340425532E-2</v>
      </c>
    </row>
    <row r="47" spans="1:55" ht="30" x14ac:dyDescent="0.25">
      <c r="A47" s="200" t="s">
        <v>53</v>
      </c>
      <c r="B47" s="53">
        <v>122</v>
      </c>
      <c r="C47" s="193">
        <f t="shared" si="15"/>
        <v>0.35672514619883039</v>
      </c>
      <c r="D47" s="53">
        <v>119</v>
      </c>
      <c r="E47" s="192">
        <f t="shared" si="16"/>
        <v>0.36170212765957449</v>
      </c>
      <c r="F47" s="205">
        <f t="shared" si="17"/>
        <v>-3</v>
      </c>
      <c r="G47" s="23">
        <f t="shared" si="18"/>
        <v>-2.4590163934426229E-2</v>
      </c>
      <c r="H47" s="53">
        <v>156</v>
      </c>
      <c r="I47" s="193">
        <f t="shared" si="21"/>
        <v>0.4890282131661442</v>
      </c>
      <c r="J47" s="53">
        <v>163</v>
      </c>
      <c r="K47" s="192">
        <f t="shared" si="19"/>
        <v>0.49544072948328266</v>
      </c>
      <c r="L47" s="206">
        <f t="shared" si="22"/>
        <v>7</v>
      </c>
      <c r="M47" s="23">
        <f t="shared" si="23"/>
        <v>4.4871794871794872E-2</v>
      </c>
      <c r="N47" s="53">
        <v>216</v>
      </c>
      <c r="O47" s="193">
        <f t="shared" si="24"/>
        <v>0.38989169675090252</v>
      </c>
      <c r="P47" s="53">
        <v>207</v>
      </c>
      <c r="Q47" s="192">
        <f t="shared" si="20"/>
        <v>0.38764044943820225</v>
      </c>
      <c r="R47" s="107">
        <f t="shared" si="25"/>
        <v>-9</v>
      </c>
      <c r="S47" s="75">
        <f t="shared" si="26"/>
        <v>-4.1666666666666664E-2</v>
      </c>
    </row>
    <row r="48" spans="1:55" ht="45" x14ac:dyDescent="0.25">
      <c r="A48" s="200" t="s">
        <v>54</v>
      </c>
      <c r="B48" s="53">
        <v>36</v>
      </c>
      <c r="C48" s="193">
        <f t="shared" si="15"/>
        <v>0.10526315789473684</v>
      </c>
      <c r="D48" s="53">
        <v>34</v>
      </c>
      <c r="E48" s="192">
        <f t="shared" si="16"/>
        <v>0.10334346504559271</v>
      </c>
      <c r="F48" s="205">
        <f t="shared" si="17"/>
        <v>-2</v>
      </c>
      <c r="G48" s="23">
        <f t="shared" si="18"/>
        <v>-5.5555555555555552E-2</v>
      </c>
      <c r="H48" s="53">
        <v>28</v>
      </c>
      <c r="I48" s="193">
        <f t="shared" si="21"/>
        <v>8.7774294670846395E-2</v>
      </c>
      <c r="J48" s="53">
        <v>31</v>
      </c>
      <c r="K48" s="192">
        <f t="shared" si="19"/>
        <v>9.4224924012158054E-2</v>
      </c>
      <c r="L48" s="206">
        <f t="shared" si="22"/>
        <v>3</v>
      </c>
      <c r="M48" s="23">
        <f t="shared" si="23"/>
        <v>0.10714285714285714</v>
      </c>
      <c r="N48" s="53">
        <v>62</v>
      </c>
      <c r="O48" s="193">
        <f t="shared" si="24"/>
        <v>0.11191335740072202</v>
      </c>
      <c r="P48" s="53">
        <v>60</v>
      </c>
      <c r="Q48" s="192">
        <f t="shared" si="20"/>
        <v>0.11235955056179775</v>
      </c>
      <c r="R48" s="208">
        <f t="shared" si="25"/>
        <v>-2</v>
      </c>
      <c r="S48" s="75">
        <f t="shared" si="26"/>
        <v>-3.2258064516129031E-2</v>
      </c>
    </row>
    <row r="49" spans="1:237" ht="30" x14ac:dyDescent="0.25">
      <c r="A49" s="200" t="s">
        <v>55</v>
      </c>
      <c r="B49" s="53">
        <v>31</v>
      </c>
      <c r="C49" s="193">
        <f t="shared" si="15"/>
        <v>9.0643274853801165E-2</v>
      </c>
      <c r="D49" s="53">
        <v>31</v>
      </c>
      <c r="E49" s="192">
        <f t="shared" si="16"/>
        <v>9.4224924012158054E-2</v>
      </c>
      <c r="F49" s="205">
        <f t="shared" si="17"/>
        <v>0</v>
      </c>
      <c r="G49" s="23">
        <f t="shared" si="18"/>
        <v>0</v>
      </c>
      <c r="H49" s="53">
        <v>20</v>
      </c>
      <c r="I49" s="193">
        <f t="shared" si="21"/>
        <v>6.2695924764890276E-2</v>
      </c>
      <c r="J49" s="53">
        <v>19</v>
      </c>
      <c r="K49" s="192">
        <f t="shared" si="19"/>
        <v>5.7750759878419454E-2</v>
      </c>
      <c r="L49" s="206">
        <f t="shared" si="22"/>
        <v>-1</v>
      </c>
      <c r="M49" s="23">
        <f t="shared" si="23"/>
        <v>-0.05</v>
      </c>
      <c r="N49" s="53">
        <v>21</v>
      </c>
      <c r="O49" s="193">
        <f t="shared" si="24"/>
        <v>3.7906137184115521E-2</v>
      </c>
      <c r="P49" s="53">
        <v>20</v>
      </c>
      <c r="Q49" s="192">
        <f t="shared" si="20"/>
        <v>3.7453183520599252E-2</v>
      </c>
      <c r="R49" s="107">
        <f t="shared" si="25"/>
        <v>-1</v>
      </c>
      <c r="S49" s="75">
        <f t="shared" si="26"/>
        <v>-4.7619047619047616E-2</v>
      </c>
    </row>
    <row r="50" spans="1:237" ht="30.75" thickBot="1" x14ac:dyDescent="0.3">
      <c r="A50" s="201" t="s">
        <v>56</v>
      </c>
      <c r="B50" s="328">
        <v>122</v>
      </c>
      <c r="C50" s="329">
        <f t="shared" si="15"/>
        <v>0.35672514619883039</v>
      </c>
      <c r="D50" s="328">
        <v>117</v>
      </c>
      <c r="E50" s="330">
        <f t="shared" si="16"/>
        <v>0.35562310030395139</v>
      </c>
      <c r="F50" s="331">
        <f t="shared" si="17"/>
        <v>-5</v>
      </c>
      <c r="G50" s="332">
        <f t="shared" si="18"/>
        <v>-4.0983606557377046E-2</v>
      </c>
      <c r="H50" s="328">
        <v>17</v>
      </c>
      <c r="I50" s="329">
        <f t="shared" si="21"/>
        <v>5.329153605015674E-2</v>
      </c>
      <c r="J50" s="328">
        <v>19</v>
      </c>
      <c r="K50" s="330">
        <f t="shared" si="19"/>
        <v>5.7750759878419454E-2</v>
      </c>
      <c r="L50" s="333">
        <f t="shared" si="22"/>
        <v>2</v>
      </c>
      <c r="M50" s="332">
        <f t="shared" si="23"/>
        <v>0.11764705882352941</v>
      </c>
      <c r="N50" s="328">
        <v>17</v>
      </c>
      <c r="O50" s="329">
        <f t="shared" si="24"/>
        <v>3.0685920577617327E-2</v>
      </c>
      <c r="P50" s="328">
        <v>18</v>
      </c>
      <c r="Q50" s="330">
        <f t="shared" si="20"/>
        <v>3.3707865168539325E-2</v>
      </c>
      <c r="R50" s="209">
        <f t="shared" si="25"/>
        <v>1</v>
      </c>
      <c r="S50" s="142">
        <f t="shared" si="26"/>
        <v>5.8823529411764705E-2</v>
      </c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</row>
    <row r="51" spans="1:237" s="54" customFormat="1" ht="15.75" thickBot="1" x14ac:dyDescent="0.3">
      <c r="A51" s="327" t="s">
        <v>16</v>
      </c>
      <c r="B51" s="260">
        <f>SUM(B45:B50)</f>
        <v>342</v>
      </c>
      <c r="C51" s="261">
        <f t="shared" si="15"/>
        <v>1</v>
      </c>
      <c r="D51" s="260">
        <f>SUM(D45:D50)</f>
        <v>329</v>
      </c>
      <c r="E51" s="261">
        <f t="shared" si="16"/>
        <v>1</v>
      </c>
      <c r="F51" s="260">
        <f t="shared" si="17"/>
        <v>-13</v>
      </c>
      <c r="G51" s="261">
        <f t="shared" si="18"/>
        <v>-3.8011695906432746E-2</v>
      </c>
      <c r="H51" s="260">
        <f>SUM(H45:H50)</f>
        <v>319</v>
      </c>
      <c r="I51" s="261">
        <f t="shared" si="21"/>
        <v>1</v>
      </c>
      <c r="J51" s="260">
        <f>SUM(J45:J50)</f>
        <v>329</v>
      </c>
      <c r="K51" s="325">
        <f t="shared" si="19"/>
        <v>1</v>
      </c>
      <c r="L51" s="260">
        <f t="shared" si="22"/>
        <v>10</v>
      </c>
      <c r="M51" s="261">
        <f t="shared" si="23"/>
        <v>3.1347962382445138E-2</v>
      </c>
      <c r="N51" s="260">
        <f>SUM(N45:N50)</f>
        <v>554</v>
      </c>
      <c r="O51" s="261">
        <f t="shared" si="24"/>
        <v>1</v>
      </c>
      <c r="P51" s="260">
        <f>SUM(P45:P50)</f>
        <v>534</v>
      </c>
      <c r="Q51" s="261">
        <f t="shared" si="20"/>
        <v>1</v>
      </c>
      <c r="R51" s="260">
        <f t="shared" si="25"/>
        <v>-20</v>
      </c>
      <c r="S51" s="261">
        <f t="shared" si="26"/>
        <v>-3.6101083032490974E-2</v>
      </c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</row>
    <row r="52" spans="1:237" ht="7.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</row>
    <row r="53" spans="1:237" ht="9.75" customHeight="1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</row>
    <row r="54" spans="1:237" ht="15.75" thickBot="1" x14ac:dyDescent="0.3">
      <c r="A54" s="114"/>
      <c r="B54" s="273" t="s">
        <v>46</v>
      </c>
      <c r="C54" s="280"/>
      <c r="D54" s="280"/>
      <c r="E54" s="280"/>
      <c r="F54" s="280"/>
      <c r="G54" s="274"/>
      <c r="H54" s="275" t="s">
        <v>47</v>
      </c>
      <c r="I54" s="277"/>
      <c r="J54" s="277"/>
      <c r="K54" s="277"/>
      <c r="L54" s="277"/>
      <c r="M54" s="277"/>
      <c r="N54" s="275" t="s">
        <v>16</v>
      </c>
      <c r="O54" s="277"/>
      <c r="P54" s="277"/>
      <c r="Q54" s="277"/>
      <c r="R54" s="277"/>
      <c r="S54" s="276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</row>
    <row r="55" spans="1:237" ht="15.75" thickBot="1" x14ac:dyDescent="0.3">
      <c r="A55" s="27"/>
      <c r="B55" s="281" t="s">
        <v>122</v>
      </c>
      <c r="C55" s="282"/>
      <c r="D55" s="281" t="s">
        <v>126</v>
      </c>
      <c r="E55" s="282"/>
      <c r="F55" s="273" t="s">
        <v>57</v>
      </c>
      <c r="G55" s="283"/>
      <c r="H55" s="281" t="s">
        <v>122</v>
      </c>
      <c r="I55" s="282"/>
      <c r="J55" s="281" t="s">
        <v>126</v>
      </c>
      <c r="K55" s="282"/>
      <c r="L55" s="273" t="s">
        <v>57</v>
      </c>
      <c r="M55" s="283"/>
      <c r="N55" s="281" t="s">
        <v>122</v>
      </c>
      <c r="O55" s="282"/>
      <c r="P55" s="281" t="s">
        <v>126</v>
      </c>
      <c r="Q55" s="282"/>
      <c r="R55" s="273" t="s">
        <v>57</v>
      </c>
      <c r="S55" s="283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</row>
    <row r="56" spans="1:237" ht="15.75" thickBot="1" x14ac:dyDescent="0.3">
      <c r="A56" s="115"/>
      <c r="B56" s="257" t="s">
        <v>50</v>
      </c>
      <c r="C56" s="203" t="s">
        <v>49</v>
      </c>
      <c r="D56" s="204" t="s">
        <v>50</v>
      </c>
      <c r="E56" s="253" t="s">
        <v>49</v>
      </c>
      <c r="F56" s="112" t="s">
        <v>50</v>
      </c>
      <c r="G56" s="254" t="s">
        <v>49</v>
      </c>
      <c r="H56" s="112" t="s">
        <v>50</v>
      </c>
      <c r="I56" s="254" t="s">
        <v>49</v>
      </c>
      <c r="J56" s="112" t="s">
        <v>50</v>
      </c>
      <c r="K56" s="254" t="s">
        <v>49</v>
      </c>
      <c r="L56" s="112" t="s">
        <v>50</v>
      </c>
      <c r="M56" s="254" t="s">
        <v>49</v>
      </c>
      <c r="N56" s="112" t="s">
        <v>50</v>
      </c>
      <c r="O56" s="254" t="s">
        <v>49</v>
      </c>
      <c r="P56" s="112" t="s">
        <v>50</v>
      </c>
      <c r="Q56" s="254" t="s">
        <v>49</v>
      </c>
      <c r="R56" s="110" t="s">
        <v>50</v>
      </c>
      <c r="S56" s="111" t="s">
        <v>49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</row>
    <row r="57" spans="1:237" x14ac:dyDescent="0.25">
      <c r="A57" s="199" t="s">
        <v>51</v>
      </c>
      <c r="B57" s="53">
        <v>2</v>
      </c>
      <c r="C57" s="193">
        <f>B57/$B$63</f>
        <v>9.433962264150943E-3</v>
      </c>
      <c r="D57" s="53">
        <v>2</v>
      </c>
      <c r="E57" s="192">
        <f>D57/$D$63</f>
        <v>9.1324200913242004E-3</v>
      </c>
      <c r="F57" s="205">
        <f>D57-B57</f>
        <v>0</v>
      </c>
      <c r="G57" s="23">
        <f>F57/B57</f>
        <v>0</v>
      </c>
      <c r="H57" s="53">
        <v>0</v>
      </c>
      <c r="I57" s="193">
        <f>H57/$H$63</f>
        <v>0</v>
      </c>
      <c r="J57" s="53">
        <v>0</v>
      </c>
      <c r="K57" s="192">
        <f>J57/$J$63</f>
        <v>0</v>
      </c>
      <c r="L57" s="206">
        <f>J57-H57</f>
        <v>0</v>
      </c>
      <c r="M57" s="23" t="e">
        <f t="shared" ref="M57:M63" si="27">L57/H57</f>
        <v>#DIV/0!</v>
      </c>
      <c r="N57" s="53">
        <f t="shared" ref="N57:N63" si="28">SUM(B34,H34,N34,B45,H45,N45,B57,H57)</f>
        <v>8</v>
      </c>
      <c r="O57" s="193">
        <f>N57/$N$63</f>
        <v>2.4397682220189082E-3</v>
      </c>
      <c r="P57" s="53">
        <f t="shared" ref="P57:P63" si="29">SUM(D34,J34,P34,D45,J45,P45,D57,J57)</f>
        <v>7</v>
      </c>
      <c r="Q57" s="192">
        <f>P57/$P$63</f>
        <v>2.2493573264781492E-3</v>
      </c>
      <c r="R57" s="207">
        <f>P57-N57</f>
        <v>-1</v>
      </c>
      <c r="S57" s="109">
        <f>R57/N57</f>
        <v>-0.125</v>
      </c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</row>
    <row r="58" spans="1:237" ht="30" x14ac:dyDescent="0.25">
      <c r="A58" s="200" t="s">
        <v>52</v>
      </c>
      <c r="B58" s="53">
        <v>101</v>
      </c>
      <c r="C58" s="193">
        <f t="shared" ref="C58:C63" si="30">B58/$B$63</f>
        <v>0.47641509433962265</v>
      </c>
      <c r="D58" s="53">
        <v>106</v>
      </c>
      <c r="E58" s="192">
        <f t="shared" ref="E58:E63" si="31">D58/$D$63</f>
        <v>0.48401826484018262</v>
      </c>
      <c r="F58" s="205">
        <f t="shared" ref="F58:F63" si="32">D58-B58</f>
        <v>5</v>
      </c>
      <c r="G58" s="23">
        <f t="shared" ref="G58:G63" si="33">F58/B58</f>
        <v>4.9504950495049507E-2</v>
      </c>
      <c r="H58" s="53">
        <v>6</v>
      </c>
      <c r="I58" s="193">
        <f t="shared" ref="I58:I63" si="34">H58/$H$63</f>
        <v>0.54545454545454541</v>
      </c>
      <c r="J58" s="53">
        <v>7</v>
      </c>
      <c r="K58" s="192">
        <f t="shared" ref="K58:K63" si="35">J58/$J$63</f>
        <v>0.53846153846153844</v>
      </c>
      <c r="L58" s="206">
        <f t="shared" ref="L58:L63" si="36">J58-H58</f>
        <v>1</v>
      </c>
      <c r="M58" s="23">
        <f t="shared" si="27"/>
        <v>0.16666666666666666</v>
      </c>
      <c r="N58" s="53">
        <f t="shared" si="28"/>
        <v>512</v>
      </c>
      <c r="O58" s="193">
        <f t="shared" ref="O58:O63" si="37">N58/$N$63</f>
        <v>0.15614516620921012</v>
      </c>
      <c r="P58" s="53">
        <f t="shared" si="29"/>
        <v>495</v>
      </c>
      <c r="Q58" s="192">
        <f t="shared" ref="Q58:Q63" si="38">P58/$P$63</f>
        <v>0.15906169665809769</v>
      </c>
      <c r="R58" s="108">
        <f t="shared" ref="R58:R63" si="39">P58-N58</f>
        <v>-17</v>
      </c>
      <c r="S58" s="75">
        <f t="shared" ref="S58:S63" si="40">R58/N58</f>
        <v>-3.3203125E-2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</row>
    <row r="59" spans="1:237" ht="30" x14ac:dyDescent="0.25">
      <c r="A59" s="200" t="s">
        <v>53</v>
      </c>
      <c r="B59" s="53">
        <v>78</v>
      </c>
      <c r="C59" s="193">
        <f t="shared" si="30"/>
        <v>0.36792452830188677</v>
      </c>
      <c r="D59" s="53">
        <v>78</v>
      </c>
      <c r="E59" s="192">
        <f t="shared" si="31"/>
        <v>0.35616438356164382</v>
      </c>
      <c r="F59" s="205">
        <f t="shared" si="32"/>
        <v>0</v>
      </c>
      <c r="G59" s="23">
        <f t="shared" si="33"/>
        <v>0</v>
      </c>
      <c r="H59" s="53">
        <v>5</v>
      </c>
      <c r="I59" s="193">
        <f t="shared" si="34"/>
        <v>0.45454545454545453</v>
      </c>
      <c r="J59" s="53">
        <v>5</v>
      </c>
      <c r="K59" s="192">
        <f t="shared" si="35"/>
        <v>0.38461538461538464</v>
      </c>
      <c r="L59" s="206">
        <f t="shared" si="36"/>
        <v>0</v>
      </c>
      <c r="M59" s="23">
        <f t="shared" si="27"/>
        <v>0</v>
      </c>
      <c r="N59" s="53">
        <f t="shared" si="28"/>
        <v>1118</v>
      </c>
      <c r="O59" s="193">
        <f t="shared" si="37"/>
        <v>0.34095760902714239</v>
      </c>
      <c r="P59" s="53">
        <f t="shared" si="29"/>
        <v>1058</v>
      </c>
      <c r="Q59" s="192">
        <f t="shared" si="38"/>
        <v>0.33997429305912596</v>
      </c>
      <c r="R59" s="107">
        <f t="shared" si="39"/>
        <v>-60</v>
      </c>
      <c r="S59" s="75">
        <f t="shared" si="40"/>
        <v>-5.3667262969588549E-2</v>
      </c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</row>
    <row r="60" spans="1:237" ht="45" x14ac:dyDescent="0.25">
      <c r="A60" s="200" t="s">
        <v>54</v>
      </c>
      <c r="B60" s="53">
        <v>14</v>
      </c>
      <c r="C60" s="193">
        <f t="shared" si="30"/>
        <v>6.6037735849056603E-2</v>
      </c>
      <c r="D60" s="53">
        <v>14</v>
      </c>
      <c r="E60" s="192">
        <f t="shared" si="31"/>
        <v>6.3926940639269403E-2</v>
      </c>
      <c r="F60" s="205">
        <f t="shared" si="32"/>
        <v>0</v>
      </c>
      <c r="G60" s="23">
        <f t="shared" si="33"/>
        <v>0</v>
      </c>
      <c r="H60" s="53">
        <v>0</v>
      </c>
      <c r="I60" s="193">
        <f t="shared" si="34"/>
        <v>0</v>
      </c>
      <c r="J60" s="53">
        <v>1</v>
      </c>
      <c r="K60" s="192">
        <f t="shared" si="35"/>
        <v>7.6923076923076927E-2</v>
      </c>
      <c r="L60" s="206">
        <f t="shared" si="36"/>
        <v>1</v>
      </c>
      <c r="M60" s="23" t="e">
        <f t="shared" si="27"/>
        <v>#DIV/0!</v>
      </c>
      <c r="N60" s="53">
        <f t="shared" si="28"/>
        <v>352</v>
      </c>
      <c r="O60" s="193">
        <f t="shared" si="37"/>
        <v>0.10734980176883197</v>
      </c>
      <c r="P60" s="53">
        <f t="shared" si="29"/>
        <v>330</v>
      </c>
      <c r="Q60" s="192">
        <f t="shared" si="38"/>
        <v>0.10604113110539845</v>
      </c>
      <c r="R60" s="208">
        <f t="shared" si="39"/>
        <v>-22</v>
      </c>
      <c r="S60" s="75">
        <f t="shared" si="40"/>
        <v>-6.25E-2</v>
      </c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</row>
    <row r="61" spans="1:237" ht="30" x14ac:dyDescent="0.25">
      <c r="A61" s="200" t="s">
        <v>55</v>
      </c>
      <c r="B61" s="53">
        <v>6</v>
      </c>
      <c r="C61" s="193">
        <f t="shared" si="30"/>
        <v>2.8301886792452831E-2</v>
      </c>
      <c r="D61" s="53">
        <v>6</v>
      </c>
      <c r="E61" s="192">
        <f t="shared" si="31"/>
        <v>2.7397260273972601E-2</v>
      </c>
      <c r="F61" s="205">
        <f t="shared" si="32"/>
        <v>0</v>
      </c>
      <c r="G61" s="23">
        <f t="shared" si="33"/>
        <v>0</v>
      </c>
      <c r="H61" s="53">
        <v>0</v>
      </c>
      <c r="I61" s="193">
        <f t="shared" si="34"/>
        <v>0</v>
      </c>
      <c r="J61" s="53">
        <v>0</v>
      </c>
      <c r="K61" s="192">
        <f t="shared" si="35"/>
        <v>0</v>
      </c>
      <c r="L61" s="206">
        <f t="shared" si="36"/>
        <v>0</v>
      </c>
      <c r="M61" s="23" t="e">
        <f t="shared" si="27"/>
        <v>#DIV/0!</v>
      </c>
      <c r="N61" s="53">
        <f t="shared" si="28"/>
        <v>277</v>
      </c>
      <c r="O61" s="193">
        <f t="shared" si="37"/>
        <v>8.4476974687404699E-2</v>
      </c>
      <c r="P61" s="53">
        <f t="shared" si="29"/>
        <v>262</v>
      </c>
      <c r="Q61" s="192">
        <f t="shared" si="38"/>
        <v>8.4190231362467866E-2</v>
      </c>
      <c r="R61" s="107">
        <f t="shared" si="39"/>
        <v>-15</v>
      </c>
      <c r="S61" s="75">
        <f t="shared" si="40"/>
        <v>-5.4151624548736461E-2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</row>
    <row r="62" spans="1:237" ht="30.75" thickBot="1" x14ac:dyDescent="0.3">
      <c r="A62" s="201" t="s">
        <v>56</v>
      </c>
      <c r="B62" s="53">
        <v>11</v>
      </c>
      <c r="C62" s="193">
        <f t="shared" si="30"/>
        <v>5.1886792452830191E-2</v>
      </c>
      <c r="D62" s="53">
        <v>13</v>
      </c>
      <c r="E62" s="192">
        <f t="shared" si="31"/>
        <v>5.9360730593607303E-2</v>
      </c>
      <c r="F62" s="205">
        <f t="shared" si="32"/>
        <v>2</v>
      </c>
      <c r="G62" s="23">
        <f t="shared" si="33"/>
        <v>0.18181818181818182</v>
      </c>
      <c r="H62" s="53">
        <v>0</v>
      </c>
      <c r="I62" s="193">
        <f t="shared" si="34"/>
        <v>0</v>
      </c>
      <c r="J62" s="53">
        <v>0</v>
      </c>
      <c r="K62" s="192">
        <f t="shared" si="35"/>
        <v>0</v>
      </c>
      <c r="L62" s="206">
        <f t="shared" si="36"/>
        <v>0</v>
      </c>
      <c r="M62" s="23" t="e">
        <f t="shared" si="27"/>
        <v>#DIV/0!</v>
      </c>
      <c r="N62" s="53">
        <f t="shared" si="28"/>
        <v>1012</v>
      </c>
      <c r="O62" s="193">
        <f t="shared" si="37"/>
        <v>0.30863068008539191</v>
      </c>
      <c r="P62" s="53">
        <f t="shared" si="29"/>
        <v>960</v>
      </c>
      <c r="Q62" s="192">
        <f t="shared" si="38"/>
        <v>0.30848329048843187</v>
      </c>
      <c r="R62" s="209">
        <f t="shared" si="39"/>
        <v>-52</v>
      </c>
      <c r="S62" s="76">
        <f t="shared" si="40"/>
        <v>-5.1383399209486168E-2</v>
      </c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</row>
    <row r="63" spans="1:237" s="54" customFormat="1" ht="15.75" thickBot="1" x14ac:dyDescent="0.3">
      <c r="A63" s="259" t="s">
        <v>16</v>
      </c>
      <c r="B63" s="260">
        <f>SUM(B57:B62)</f>
        <v>212</v>
      </c>
      <c r="C63" s="261">
        <f t="shared" si="30"/>
        <v>1</v>
      </c>
      <c r="D63" s="260">
        <f>SUM(D57:D62)</f>
        <v>219</v>
      </c>
      <c r="E63" s="261">
        <f t="shared" si="31"/>
        <v>1</v>
      </c>
      <c r="F63" s="260">
        <f t="shared" si="32"/>
        <v>7</v>
      </c>
      <c r="G63" s="261">
        <f t="shared" si="33"/>
        <v>3.3018867924528301E-2</v>
      </c>
      <c r="H63" s="260">
        <f>SUM(H57:H62)</f>
        <v>11</v>
      </c>
      <c r="I63" s="261">
        <f t="shared" si="34"/>
        <v>1</v>
      </c>
      <c r="J63" s="260">
        <f>SUM(J57:J62)</f>
        <v>13</v>
      </c>
      <c r="K63" s="326">
        <f t="shared" si="35"/>
        <v>1</v>
      </c>
      <c r="L63" s="260">
        <f t="shared" si="36"/>
        <v>2</v>
      </c>
      <c r="M63" s="261">
        <f t="shared" si="27"/>
        <v>0.18181818181818182</v>
      </c>
      <c r="N63" s="260">
        <f t="shared" si="28"/>
        <v>3279</v>
      </c>
      <c r="O63" s="261">
        <f t="shared" si="37"/>
        <v>1</v>
      </c>
      <c r="P63" s="260">
        <f t="shared" si="29"/>
        <v>3112</v>
      </c>
      <c r="Q63" s="191">
        <f t="shared" si="38"/>
        <v>1</v>
      </c>
      <c r="R63" s="260">
        <f t="shared" si="39"/>
        <v>-167</v>
      </c>
      <c r="S63" s="182">
        <f t="shared" si="40"/>
        <v>-5.0930161634644706E-2</v>
      </c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</row>
    <row r="64" spans="1:237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</row>
    <row r="65" spans="1:237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</row>
    <row r="66" spans="1:237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</row>
    <row r="67" spans="1:237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</row>
    <row r="68" spans="1:237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</row>
    <row r="69" spans="1:237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</row>
    <row r="70" spans="1:237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</row>
    <row r="71" spans="1:237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</row>
    <row r="72" spans="1:237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</row>
    <row r="73" spans="1:237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</row>
    <row r="74" spans="1:237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</row>
    <row r="75" spans="1:237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</row>
    <row r="76" spans="1:237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</row>
    <row r="77" spans="1:237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</row>
    <row r="78" spans="1:237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37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3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</sheetData>
  <mergeCells count="50">
    <mergeCell ref="B55:C55"/>
    <mergeCell ref="D55:E55"/>
    <mergeCell ref="F55:G55"/>
    <mergeCell ref="H55:I55"/>
    <mergeCell ref="J55:K55"/>
    <mergeCell ref="L55:M55"/>
    <mergeCell ref="N55:O55"/>
    <mergeCell ref="N31:S31"/>
    <mergeCell ref="H31:M31"/>
    <mergeCell ref="H43:I43"/>
    <mergeCell ref="P43:Q43"/>
    <mergeCell ref="R43:S43"/>
    <mergeCell ref="B42:G42"/>
    <mergeCell ref="H42:M42"/>
    <mergeCell ref="N42:S42"/>
    <mergeCell ref="N32:O32"/>
    <mergeCell ref="P32:Q32"/>
    <mergeCell ref="H32:I32"/>
    <mergeCell ref="L32:M32"/>
    <mergeCell ref="J32:K32"/>
    <mergeCell ref="B31:G31"/>
    <mergeCell ref="P55:Q55"/>
    <mergeCell ref="R55:S55"/>
    <mergeCell ref="R32:S32"/>
    <mergeCell ref="B32:C32"/>
    <mergeCell ref="D32:E32"/>
    <mergeCell ref="F32:G32"/>
    <mergeCell ref="J43:K43"/>
    <mergeCell ref="L43:M43"/>
    <mergeCell ref="N43:O43"/>
    <mergeCell ref="B54:G54"/>
    <mergeCell ref="H54:M54"/>
    <mergeCell ref="N54:S54"/>
    <mergeCell ref="B43:C43"/>
    <mergeCell ref="D43:E43"/>
    <mergeCell ref="F43:G43"/>
    <mergeCell ref="B4:M4"/>
    <mergeCell ref="B5:C5"/>
    <mergeCell ref="D5:E5"/>
    <mergeCell ref="F5:G5"/>
    <mergeCell ref="H5:I5"/>
    <mergeCell ref="J5:K5"/>
    <mergeCell ref="L5:M5"/>
    <mergeCell ref="B18:M18"/>
    <mergeCell ref="J19:K19"/>
    <mergeCell ref="L19:M19"/>
    <mergeCell ref="H19:I19"/>
    <mergeCell ref="B19:C19"/>
    <mergeCell ref="D19:E19"/>
    <mergeCell ref="F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4"/>
  <sheetViews>
    <sheetView zoomScale="90" zoomScaleNormal="90" workbookViewId="0">
      <selection activeCell="J20" sqref="J20"/>
    </sheetView>
  </sheetViews>
  <sheetFormatPr defaultRowHeight="15" x14ac:dyDescent="0.25"/>
  <cols>
    <col min="1" max="1" width="1.140625" customWidth="1"/>
    <col min="2" max="2" width="18.7109375" customWidth="1"/>
    <col min="3" max="3" width="6.5703125" customWidth="1"/>
    <col min="4" max="4" width="6.42578125" customWidth="1"/>
    <col min="5" max="5" width="6" customWidth="1"/>
    <col min="6" max="6" width="7.5703125" customWidth="1"/>
    <col min="7" max="7" width="6.5703125" bestFit="1" customWidth="1"/>
    <col min="8" max="8" width="7" customWidth="1"/>
    <col min="9" max="9" width="5.85546875" customWidth="1"/>
    <col min="10" max="10" width="6.5703125" customWidth="1"/>
    <col min="11" max="11" width="5.85546875" customWidth="1"/>
    <col min="12" max="12" width="8.140625" bestFit="1" customWidth="1"/>
    <col min="13" max="13" width="6.5703125" bestFit="1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8.140625" bestFit="1" customWidth="1"/>
    <col min="19" max="19" width="5.85546875" customWidth="1"/>
    <col min="20" max="20" width="7.85546875" bestFit="1" customWidth="1"/>
    <col min="21" max="21" width="6.140625" customWidth="1"/>
    <col min="22" max="22" width="6.85546875" customWidth="1"/>
    <col min="23" max="23" width="6.28515625" customWidth="1"/>
    <col min="24" max="24" width="7" customWidth="1"/>
    <col min="25" max="25" width="6.5703125" bestFit="1" customWidth="1"/>
    <col min="26" max="26" width="7.42578125" customWidth="1"/>
    <col min="27" max="27" width="6" customWidth="1"/>
    <col min="28" max="28" width="7" customWidth="1"/>
    <col min="29" max="29" width="6.5703125" customWidth="1"/>
    <col min="30" max="30" width="7" customWidth="1"/>
    <col min="31" max="31" width="6" customWidth="1"/>
    <col min="32" max="32" width="7" customWidth="1"/>
    <col min="33" max="33" width="6.85546875" customWidth="1"/>
    <col min="34" max="36" width="7" customWidth="1"/>
    <col min="37" max="37" width="6.42578125" customWidth="1"/>
    <col min="38" max="38" width="6.7109375" customWidth="1"/>
  </cols>
  <sheetData>
    <row r="1" spans="1:38" s="34" customFormat="1" x14ac:dyDescent="0.25">
      <c r="B1" s="32" t="s">
        <v>64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s="34" customFormat="1" ht="15.75" thickBot="1" x14ac:dyDescent="0.3">
      <c r="A2" s="133"/>
      <c r="B2" s="32" t="s">
        <v>111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s="34" customFormat="1" ht="15.75" thickBot="1" x14ac:dyDescent="0.3">
      <c r="A3" s="118"/>
      <c r="B3" s="36"/>
      <c r="C3" s="284" t="s">
        <v>0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6"/>
    </row>
    <row r="4" spans="1:38" s="34" customFormat="1" ht="15.75" thickBot="1" x14ac:dyDescent="0.3">
      <c r="A4" s="37"/>
      <c r="B4" s="180" t="s">
        <v>24</v>
      </c>
      <c r="C4" s="287" t="s">
        <v>2</v>
      </c>
      <c r="D4" s="288"/>
      <c r="E4" s="288"/>
      <c r="F4" s="288"/>
      <c r="G4" s="288"/>
      <c r="H4" s="293"/>
      <c r="I4" s="287" t="s">
        <v>3</v>
      </c>
      <c r="J4" s="288"/>
      <c r="K4" s="288"/>
      <c r="L4" s="288"/>
      <c r="M4" s="288"/>
      <c r="N4" s="293"/>
      <c r="O4" s="287" t="s">
        <v>4</v>
      </c>
      <c r="P4" s="288"/>
      <c r="Q4" s="288"/>
      <c r="R4" s="288"/>
      <c r="S4" s="288"/>
      <c r="T4" s="293"/>
      <c r="U4" s="287" t="s">
        <v>5</v>
      </c>
      <c r="V4" s="288"/>
      <c r="W4" s="288"/>
      <c r="X4" s="288"/>
      <c r="Y4" s="288"/>
      <c r="Z4" s="293"/>
      <c r="AA4" s="287" t="s">
        <v>6</v>
      </c>
      <c r="AB4" s="288"/>
      <c r="AC4" s="288"/>
      <c r="AD4" s="288"/>
      <c r="AE4" s="288"/>
      <c r="AF4" s="126"/>
      <c r="AG4" s="294" t="s">
        <v>1</v>
      </c>
      <c r="AH4" s="290"/>
      <c r="AI4" s="295"/>
      <c r="AJ4" s="289"/>
      <c r="AK4" s="289"/>
      <c r="AL4" s="296"/>
    </row>
    <row r="5" spans="1:38" s="34" customFormat="1" ht="15.75" thickBot="1" x14ac:dyDescent="0.3">
      <c r="A5" s="134"/>
      <c r="B5" s="180"/>
      <c r="C5" s="289" t="s">
        <v>123</v>
      </c>
      <c r="D5" s="290"/>
      <c r="E5" s="289" t="s">
        <v>127</v>
      </c>
      <c r="F5" s="290"/>
      <c r="G5" s="291" t="s">
        <v>79</v>
      </c>
      <c r="H5" s="292"/>
      <c r="I5" s="289" t="s">
        <v>123</v>
      </c>
      <c r="J5" s="290"/>
      <c r="K5" s="289" t="s">
        <v>127</v>
      </c>
      <c r="L5" s="290"/>
      <c r="M5" s="297" t="s">
        <v>79</v>
      </c>
      <c r="N5" s="299"/>
      <c r="O5" s="289" t="s">
        <v>123</v>
      </c>
      <c r="P5" s="290"/>
      <c r="Q5" s="289" t="s">
        <v>127</v>
      </c>
      <c r="R5" s="290"/>
      <c r="S5" s="297" t="s">
        <v>79</v>
      </c>
      <c r="T5" s="300"/>
      <c r="U5" s="289" t="s">
        <v>123</v>
      </c>
      <c r="V5" s="290"/>
      <c r="W5" s="289" t="s">
        <v>127</v>
      </c>
      <c r="X5" s="290"/>
      <c r="Y5" s="289" t="s">
        <v>79</v>
      </c>
      <c r="Z5" s="293"/>
      <c r="AA5" s="289" t="s">
        <v>123</v>
      </c>
      <c r="AB5" s="290"/>
      <c r="AC5" s="289" t="s">
        <v>127</v>
      </c>
      <c r="AD5" s="290"/>
      <c r="AE5" s="297" t="s">
        <v>79</v>
      </c>
      <c r="AF5" s="298"/>
      <c r="AG5" s="289" t="s">
        <v>123</v>
      </c>
      <c r="AH5" s="290"/>
      <c r="AI5" s="289" t="s">
        <v>127</v>
      </c>
      <c r="AJ5" s="290"/>
      <c r="AK5" s="291" t="s">
        <v>79</v>
      </c>
      <c r="AL5" s="292"/>
    </row>
    <row r="6" spans="1:38" s="34" customFormat="1" ht="15.75" thickBot="1" x14ac:dyDescent="0.3">
      <c r="A6" s="68"/>
      <c r="B6" s="179"/>
      <c r="C6" s="38" t="s">
        <v>48</v>
      </c>
      <c r="D6" s="39" t="s">
        <v>49</v>
      </c>
      <c r="E6" s="39" t="s">
        <v>48</v>
      </c>
      <c r="F6" s="39" t="s">
        <v>49</v>
      </c>
      <c r="G6" s="39" t="s">
        <v>48</v>
      </c>
      <c r="H6" s="125" t="s">
        <v>49</v>
      </c>
      <c r="I6" s="38" t="s">
        <v>48</v>
      </c>
      <c r="J6" s="77" t="s">
        <v>49</v>
      </c>
      <c r="K6" s="39" t="s">
        <v>48</v>
      </c>
      <c r="L6" s="77" t="s">
        <v>49</v>
      </c>
      <c r="M6" s="39" t="s">
        <v>48</v>
      </c>
      <c r="N6" s="40" t="s">
        <v>49</v>
      </c>
      <c r="O6" s="38" t="s">
        <v>48</v>
      </c>
      <c r="P6" s="77" t="s">
        <v>49</v>
      </c>
      <c r="Q6" s="39" t="s">
        <v>48</v>
      </c>
      <c r="R6" s="77" t="s">
        <v>49</v>
      </c>
      <c r="S6" s="39" t="s">
        <v>48</v>
      </c>
      <c r="T6" s="40" t="s">
        <v>49</v>
      </c>
      <c r="U6" s="38" t="s">
        <v>48</v>
      </c>
      <c r="V6" s="77" t="s">
        <v>49</v>
      </c>
      <c r="W6" s="39" t="s">
        <v>48</v>
      </c>
      <c r="X6" s="77" t="s">
        <v>49</v>
      </c>
      <c r="Y6" s="39" t="s">
        <v>48</v>
      </c>
      <c r="Z6" s="130" t="s">
        <v>49</v>
      </c>
      <c r="AA6" s="132" t="s">
        <v>48</v>
      </c>
      <c r="AB6" s="129" t="s">
        <v>49</v>
      </c>
      <c r="AC6" s="129" t="s">
        <v>48</v>
      </c>
      <c r="AD6" s="129" t="s">
        <v>49</v>
      </c>
      <c r="AE6" s="39" t="s">
        <v>48</v>
      </c>
      <c r="AF6" s="40" t="s">
        <v>49</v>
      </c>
      <c r="AG6" s="38" t="s">
        <v>48</v>
      </c>
      <c r="AH6" s="77" t="s">
        <v>49</v>
      </c>
      <c r="AI6" s="129" t="s">
        <v>48</v>
      </c>
      <c r="AJ6" s="129" t="s">
        <v>49</v>
      </c>
      <c r="AK6" s="127" t="s">
        <v>48</v>
      </c>
      <c r="AL6" s="40" t="s">
        <v>49</v>
      </c>
    </row>
    <row r="7" spans="1:38" s="34" customFormat="1" ht="30" x14ac:dyDescent="0.25">
      <c r="A7" s="135"/>
      <c r="B7" s="210" t="s">
        <v>17</v>
      </c>
      <c r="C7" s="243">
        <v>1028</v>
      </c>
      <c r="D7" s="41">
        <f t="shared" ref="D7:D14" si="0">C7/$C$14</f>
        <v>0.88089117395029992</v>
      </c>
      <c r="E7" s="53">
        <v>996</v>
      </c>
      <c r="F7" s="41">
        <f>E7/$E$14</f>
        <v>0.88141592920353984</v>
      </c>
      <c r="G7" s="42">
        <f>E7-C7</f>
        <v>-32</v>
      </c>
      <c r="H7" s="41">
        <f>G7/C7</f>
        <v>-3.1128404669260701E-2</v>
      </c>
      <c r="I7" s="243">
        <v>837</v>
      </c>
      <c r="J7" s="41">
        <f t="shared" ref="J7:J14" si="1">I7/$I$14</f>
        <v>0.80326295585412666</v>
      </c>
      <c r="K7" s="53">
        <v>791</v>
      </c>
      <c r="L7" s="41">
        <f t="shared" ref="L7:L14" si="2">K7/$K$14</f>
        <v>0.7973790322580645</v>
      </c>
      <c r="M7" s="42">
        <f>K7-I7</f>
        <v>-46</v>
      </c>
      <c r="N7" s="41">
        <f>M7/I7</f>
        <v>-5.4958183990442055E-2</v>
      </c>
      <c r="O7" s="243">
        <v>102</v>
      </c>
      <c r="P7" s="41">
        <f>O7/$O$14</f>
        <v>0.85</v>
      </c>
      <c r="Q7" s="53">
        <v>91</v>
      </c>
      <c r="R7" s="41">
        <f>Q7/$Q$14</f>
        <v>0.85046728971962615</v>
      </c>
      <c r="S7" s="42">
        <f>Q7-O7</f>
        <v>-11</v>
      </c>
      <c r="T7" s="41">
        <f>S7/O7</f>
        <v>-0.10784313725490197</v>
      </c>
      <c r="U7" s="243">
        <v>959</v>
      </c>
      <c r="V7" s="41">
        <f t="shared" ref="V7:V14" si="3">U7/$U$14</f>
        <v>0.79321753515301907</v>
      </c>
      <c r="W7" s="53">
        <v>907</v>
      </c>
      <c r="X7" s="41">
        <f t="shared" ref="X7:X14" si="4">W7/$W$14</f>
        <v>0.78528138528138525</v>
      </c>
      <c r="Y7" s="42">
        <f>W7-U7</f>
        <v>-52</v>
      </c>
      <c r="Z7" s="41">
        <f>Y7/U7</f>
        <v>-5.4223149113660066E-2</v>
      </c>
      <c r="AA7" s="243">
        <v>353</v>
      </c>
      <c r="AB7" s="41">
        <f t="shared" ref="AB7:AB14" si="5">AA7/$AA$14</f>
        <v>0.55942947702060219</v>
      </c>
      <c r="AC7" s="53">
        <v>327</v>
      </c>
      <c r="AD7" s="41">
        <f t="shared" ref="AD7:AD14" si="6">AC7/$AC$14</f>
        <v>0.53518821603927991</v>
      </c>
      <c r="AE7" s="42">
        <f>AC7-AA7</f>
        <v>-26</v>
      </c>
      <c r="AF7" s="41">
        <f>AE7/AA7</f>
        <v>-7.3654390934844188E-2</v>
      </c>
      <c r="AG7" s="42">
        <f t="shared" ref="AG7:AG13" si="7">C7+I7+O7+U7+AA7</f>
        <v>3279</v>
      </c>
      <c r="AH7" s="41">
        <f t="shared" ref="AH7:AH14" si="8">AG7/$AG$14</f>
        <v>0.78651954905253063</v>
      </c>
      <c r="AI7" s="42">
        <f t="shared" ref="AI7:AI13" si="9">E7+K7+Q7+W7+AC7</f>
        <v>3112</v>
      </c>
      <c r="AJ7" s="41">
        <f t="shared" ref="AJ7:AJ14" si="10">AI7/$AI$14</f>
        <v>0.77897371714643304</v>
      </c>
      <c r="AK7" s="131">
        <f>AI7-AG7</f>
        <v>-167</v>
      </c>
      <c r="AL7" s="128">
        <f>AK7/AG7</f>
        <v>-5.0930161634644706E-2</v>
      </c>
    </row>
    <row r="8" spans="1:38" s="34" customFormat="1" ht="30" x14ac:dyDescent="0.25">
      <c r="A8" s="136"/>
      <c r="B8" s="120" t="s">
        <v>18</v>
      </c>
      <c r="C8" s="243">
        <v>59</v>
      </c>
      <c r="D8" s="41">
        <f t="shared" si="0"/>
        <v>5.0556983718937444E-2</v>
      </c>
      <c r="E8" s="53">
        <v>54</v>
      </c>
      <c r="F8" s="41">
        <f>E8/$E$14</f>
        <v>4.7787610619469026E-2</v>
      </c>
      <c r="G8" s="42">
        <f t="shared" ref="G8:G14" si="11">E8-C8</f>
        <v>-5</v>
      </c>
      <c r="H8" s="41">
        <f t="shared" ref="H8:H14" si="12">G8/C8</f>
        <v>-8.4745762711864403E-2</v>
      </c>
      <c r="I8" s="243">
        <v>97</v>
      </c>
      <c r="J8" s="41">
        <f t="shared" si="1"/>
        <v>9.3090211132437622E-2</v>
      </c>
      <c r="K8" s="53">
        <v>83</v>
      </c>
      <c r="L8" s="41">
        <f t="shared" si="2"/>
        <v>8.3669354838709672E-2</v>
      </c>
      <c r="M8" s="42">
        <f t="shared" ref="M8:M14" si="13">K8-I8</f>
        <v>-14</v>
      </c>
      <c r="N8" s="41">
        <f t="shared" ref="N8:N14" si="14">M8/I8</f>
        <v>-0.14432989690721648</v>
      </c>
      <c r="O8" s="243">
        <v>9</v>
      </c>
      <c r="P8" s="41">
        <f t="shared" ref="P8:P14" si="15">O8/$O$14</f>
        <v>7.4999999999999997E-2</v>
      </c>
      <c r="Q8" s="53">
        <v>8</v>
      </c>
      <c r="R8" s="41">
        <f t="shared" ref="R8:R14" si="16">Q8/$Q$14</f>
        <v>7.476635514018691E-2</v>
      </c>
      <c r="S8" s="42">
        <f t="shared" ref="S8:S14" si="17">Q8-O8</f>
        <v>-1</v>
      </c>
      <c r="T8" s="41">
        <f t="shared" ref="T8:T14" si="18">S8/O8</f>
        <v>-0.1111111111111111</v>
      </c>
      <c r="U8" s="243">
        <v>83</v>
      </c>
      <c r="V8" s="41">
        <f t="shared" si="3"/>
        <v>6.865177832919768E-2</v>
      </c>
      <c r="W8" s="53">
        <v>82</v>
      </c>
      <c r="X8" s="41">
        <f t="shared" si="4"/>
        <v>7.0995670995671001E-2</v>
      </c>
      <c r="Y8" s="42">
        <f t="shared" ref="Y8:Y14" si="19">W8-U8</f>
        <v>-1</v>
      </c>
      <c r="Z8" s="41">
        <f t="shared" ref="Z8:Z14" si="20">Y8/U8</f>
        <v>-1.2048192771084338E-2</v>
      </c>
      <c r="AA8" s="243">
        <v>51</v>
      </c>
      <c r="AB8" s="41">
        <f t="shared" si="5"/>
        <v>8.0824088748019024E-2</v>
      </c>
      <c r="AC8" s="53">
        <v>43</v>
      </c>
      <c r="AD8" s="41">
        <f t="shared" si="6"/>
        <v>7.0376432078559745E-2</v>
      </c>
      <c r="AE8" s="42">
        <f t="shared" ref="AE8:AE13" si="21">AC8-AA8</f>
        <v>-8</v>
      </c>
      <c r="AF8" s="41">
        <f t="shared" ref="AF8:AF14" si="22">AE8/AA8</f>
        <v>-0.15686274509803921</v>
      </c>
      <c r="AG8" s="42">
        <f t="shared" si="7"/>
        <v>299</v>
      </c>
      <c r="AH8" s="41">
        <f t="shared" si="8"/>
        <v>7.1719836891340843E-2</v>
      </c>
      <c r="AI8" s="42">
        <f t="shared" si="9"/>
        <v>270</v>
      </c>
      <c r="AJ8" s="33">
        <f t="shared" si="10"/>
        <v>6.7584480600750937E-2</v>
      </c>
      <c r="AK8" s="42">
        <f t="shared" ref="AK8:AK13" si="23">AI8-AG8</f>
        <v>-29</v>
      </c>
      <c r="AL8" s="69">
        <f t="shared" ref="AL8:AL14" si="24">AK8/AG8</f>
        <v>-9.6989966555183951E-2</v>
      </c>
    </row>
    <row r="9" spans="1:38" s="34" customFormat="1" ht="45" x14ac:dyDescent="0.25">
      <c r="A9" s="136"/>
      <c r="B9" s="120" t="s">
        <v>19</v>
      </c>
      <c r="C9" s="243">
        <v>14</v>
      </c>
      <c r="D9" s="41">
        <f t="shared" si="0"/>
        <v>1.1996572407883462E-2</v>
      </c>
      <c r="E9" s="53">
        <v>16</v>
      </c>
      <c r="F9" s="41">
        <f t="shared" ref="F9:F14" si="25">E9/$E$14</f>
        <v>1.415929203539823E-2</v>
      </c>
      <c r="G9" s="42">
        <f t="shared" si="11"/>
        <v>2</v>
      </c>
      <c r="H9" s="41">
        <f t="shared" si="12"/>
        <v>0.14285714285714285</v>
      </c>
      <c r="I9" s="243">
        <v>15</v>
      </c>
      <c r="J9" s="41">
        <f t="shared" si="1"/>
        <v>1.4395393474088292E-2</v>
      </c>
      <c r="K9" s="53">
        <v>15</v>
      </c>
      <c r="L9" s="41">
        <f t="shared" si="2"/>
        <v>1.5120967741935484E-2</v>
      </c>
      <c r="M9" s="42">
        <f t="shared" si="13"/>
        <v>0</v>
      </c>
      <c r="N9" s="41">
        <f t="shared" si="14"/>
        <v>0</v>
      </c>
      <c r="O9" s="243">
        <v>1</v>
      </c>
      <c r="P9" s="41">
        <f t="shared" si="15"/>
        <v>8.3333333333333332E-3</v>
      </c>
      <c r="Q9" s="53">
        <v>1</v>
      </c>
      <c r="R9" s="41">
        <f t="shared" si="16"/>
        <v>9.3457943925233638E-3</v>
      </c>
      <c r="S9" s="42">
        <f t="shared" si="17"/>
        <v>0</v>
      </c>
      <c r="T9" s="41">
        <f t="shared" si="18"/>
        <v>0</v>
      </c>
      <c r="U9" s="243">
        <v>5</v>
      </c>
      <c r="V9" s="41">
        <f t="shared" si="3"/>
        <v>4.1356492969396195E-3</v>
      </c>
      <c r="W9" s="53">
        <v>4</v>
      </c>
      <c r="X9" s="41">
        <f t="shared" si="4"/>
        <v>3.4632034632034632E-3</v>
      </c>
      <c r="Y9" s="42">
        <f t="shared" si="19"/>
        <v>-1</v>
      </c>
      <c r="Z9" s="41">
        <f t="shared" si="20"/>
        <v>-0.2</v>
      </c>
      <c r="AA9" s="243">
        <v>22</v>
      </c>
      <c r="AB9" s="41">
        <f t="shared" si="5"/>
        <v>3.486529318541997E-2</v>
      </c>
      <c r="AC9" s="53">
        <v>22</v>
      </c>
      <c r="AD9" s="41">
        <f t="shared" si="6"/>
        <v>3.6006546644844518E-2</v>
      </c>
      <c r="AE9" s="42">
        <f t="shared" si="21"/>
        <v>0</v>
      </c>
      <c r="AF9" s="41">
        <f t="shared" si="22"/>
        <v>0</v>
      </c>
      <c r="AG9" s="42">
        <f t="shared" si="7"/>
        <v>57</v>
      </c>
      <c r="AH9" s="41">
        <f t="shared" si="8"/>
        <v>1.3672343487646918E-2</v>
      </c>
      <c r="AI9" s="42">
        <f t="shared" si="9"/>
        <v>58</v>
      </c>
      <c r="AJ9" s="33">
        <f t="shared" si="10"/>
        <v>1.4518147684605758E-2</v>
      </c>
      <c r="AK9" s="42">
        <f t="shared" si="23"/>
        <v>1</v>
      </c>
      <c r="AL9" s="69">
        <f t="shared" si="24"/>
        <v>1.7543859649122806E-2</v>
      </c>
    </row>
    <row r="10" spans="1:38" s="34" customFormat="1" ht="30" x14ac:dyDescent="0.25">
      <c r="A10" s="135"/>
      <c r="B10" s="119" t="s">
        <v>20</v>
      </c>
      <c r="C10" s="243">
        <v>6</v>
      </c>
      <c r="D10" s="41">
        <f t="shared" si="0"/>
        <v>5.1413881748071976E-3</v>
      </c>
      <c r="E10" s="53">
        <v>6</v>
      </c>
      <c r="F10" s="41">
        <f t="shared" si="25"/>
        <v>5.3097345132743362E-3</v>
      </c>
      <c r="G10" s="42">
        <f t="shared" si="11"/>
        <v>0</v>
      </c>
      <c r="H10" s="41">
        <f t="shared" si="12"/>
        <v>0</v>
      </c>
      <c r="I10" s="243">
        <v>14</v>
      </c>
      <c r="J10" s="41">
        <f t="shared" si="1"/>
        <v>1.3435700575815739E-2</v>
      </c>
      <c r="K10" s="53">
        <v>14</v>
      </c>
      <c r="L10" s="41">
        <f t="shared" si="2"/>
        <v>1.4112903225806451E-2</v>
      </c>
      <c r="M10" s="42">
        <f t="shared" si="13"/>
        <v>0</v>
      </c>
      <c r="N10" s="41">
        <f t="shared" si="14"/>
        <v>0</v>
      </c>
      <c r="O10" s="243"/>
      <c r="P10" s="41">
        <f t="shared" si="15"/>
        <v>0</v>
      </c>
      <c r="Q10" s="53">
        <v>1</v>
      </c>
      <c r="R10" s="41">
        <f t="shared" si="16"/>
        <v>9.3457943925233638E-3</v>
      </c>
      <c r="S10" s="42">
        <f t="shared" si="17"/>
        <v>1</v>
      </c>
      <c r="T10" s="41" t="e">
        <f t="shared" si="18"/>
        <v>#DIV/0!</v>
      </c>
      <c r="U10" s="243">
        <v>20</v>
      </c>
      <c r="V10" s="41">
        <f t="shared" si="3"/>
        <v>1.6542597187758478E-2</v>
      </c>
      <c r="W10" s="53">
        <v>18</v>
      </c>
      <c r="X10" s="41">
        <f t="shared" si="4"/>
        <v>1.5584415584415584E-2</v>
      </c>
      <c r="Y10" s="42">
        <f t="shared" si="19"/>
        <v>-2</v>
      </c>
      <c r="Z10" s="41">
        <f t="shared" si="20"/>
        <v>-0.1</v>
      </c>
      <c r="AA10" s="243">
        <v>28</v>
      </c>
      <c r="AB10" s="41">
        <f t="shared" si="5"/>
        <v>4.4374009508716325E-2</v>
      </c>
      <c r="AC10" s="53">
        <v>32</v>
      </c>
      <c r="AD10" s="41">
        <f t="shared" si="6"/>
        <v>5.2373158756137482E-2</v>
      </c>
      <c r="AE10" s="42">
        <f t="shared" si="21"/>
        <v>4</v>
      </c>
      <c r="AF10" s="41">
        <f t="shared" si="22"/>
        <v>0.14285714285714285</v>
      </c>
      <c r="AG10" s="42">
        <f t="shared" si="7"/>
        <v>68</v>
      </c>
      <c r="AH10" s="41">
        <f t="shared" si="8"/>
        <v>1.6310865915087552E-2</v>
      </c>
      <c r="AI10" s="42">
        <f t="shared" si="9"/>
        <v>71</v>
      </c>
      <c r="AJ10" s="33">
        <f t="shared" si="10"/>
        <v>1.7772215269086358E-2</v>
      </c>
      <c r="AK10" s="42">
        <f t="shared" si="23"/>
        <v>3</v>
      </c>
      <c r="AL10" s="69">
        <f t="shared" si="24"/>
        <v>4.4117647058823532E-2</v>
      </c>
    </row>
    <row r="11" spans="1:38" s="34" customFormat="1" ht="16.5" customHeight="1" x14ac:dyDescent="0.25">
      <c r="A11" s="136"/>
      <c r="B11" s="119" t="s">
        <v>21</v>
      </c>
      <c r="C11" s="243">
        <v>46</v>
      </c>
      <c r="D11" s="41">
        <f t="shared" si="0"/>
        <v>3.9417309340188521E-2</v>
      </c>
      <c r="E11" s="53">
        <v>43</v>
      </c>
      <c r="F11" s="41">
        <f t="shared" si="25"/>
        <v>3.8053097345132743E-2</v>
      </c>
      <c r="G11" s="42">
        <f t="shared" si="11"/>
        <v>-3</v>
      </c>
      <c r="H11" s="41">
        <f t="shared" si="12"/>
        <v>-6.5217391304347824E-2</v>
      </c>
      <c r="I11" s="243">
        <v>37</v>
      </c>
      <c r="J11" s="41">
        <f t="shared" si="1"/>
        <v>3.5508637236084453E-2</v>
      </c>
      <c r="K11" s="53">
        <v>42</v>
      </c>
      <c r="L11" s="41">
        <f t="shared" si="2"/>
        <v>4.2338709677419352E-2</v>
      </c>
      <c r="M11" s="42">
        <f t="shared" si="13"/>
        <v>5</v>
      </c>
      <c r="N11" s="41">
        <f t="shared" si="14"/>
        <v>0.13513513513513514</v>
      </c>
      <c r="O11" s="243">
        <v>4</v>
      </c>
      <c r="P11" s="41">
        <f t="shared" si="15"/>
        <v>3.3333333333333333E-2</v>
      </c>
      <c r="Q11" s="53">
        <v>2</v>
      </c>
      <c r="R11" s="41">
        <f t="shared" si="16"/>
        <v>1.8691588785046728E-2</v>
      </c>
      <c r="S11" s="42">
        <f t="shared" si="17"/>
        <v>-2</v>
      </c>
      <c r="T11" s="41">
        <f t="shared" si="18"/>
        <v>-0.5</v>
      </c>
      <c r="U11" s="243">
        <v>44</v>
      </c>
      <c r="V11" s="41">
        <f t="shared" si="3"/>
        <v>3.6393713813068655E-2</v>
      </c>
      <c r="W11" s="53">
        <v>43</v>
      </c>
      <c r="X11" s="41">
        <f t="shared" si="4"/>
        <v>3.722943722943723E-2</v>
      </c>
      <c r="Y11" s="42">
        <f t="shared" si="19"/>
        <v>-1</v>
      </c>
      <c r="Z11" s="41">
        <f t="shared" si="20"/>
        <v>-2.2727272727272728E-2</v>
      </c>
      <c r="AA11" s="243">
        <v>25</v>
      </c>
      <c r="AB11" s="41">
        <f t="shared" si="5"/>
        <v>3.9619651347068144E-2</v>
      </c>
      <c r="AC11" s="53">
        <v>26</v>
      </c>
      <c r="AD11" s="41">
        <f t="shared" si="6"/>
        <v>4.2553191489361701E-2</v>
      </c>
      <c r="AE11" s="42">
        <f t="shared" si="21"/>
        <v>1</v>
      </c>
      <c r="AF11" s="41">
        <f t="shared" si="22"/>
        <v>0.04</v>
      </c>
      <c r="AG11" s="42">
        <f t="shared" si="7"/>
        <v>156</v>
      </c>
      <c r="AH11" s="41">
        <f t="shared" si="8"/>
        <v>3.741904533461262E-2</v>
      </c>
      <c r="AI11" s="42">
        <f t="shared" si="9"/>
        <v>156</v>
      </c>
      <c r="AJ11" s="33">
        <f t="shared" si="10"/>
        <v>3.9048811013767212E-2</v>
      </c>
      <c r="AK11" s="42">
        <f t="shared" si="23"/>
        <v>0</v>
      </c>
      <c r="AL11" s="69">
        <f t="shared" si="24"/>
        <v>0</v>
      </c>
    </row>
    <row r="12" spans="1:38" s="34" customFormat="1" ht="45" x14ac:dyDescent="0.25">
      <c r="A12" s="136"/>
      <c r="B12" s="119" t="s">
        <v>22</v>
      </c>
      <c r="C12" s="243">
        <v>8</v>
      </c>
      <c r="D12" s="41">
        <f t="shared" si="0"/>
        <v>6.8551842330762643E-3</v>
      </c>
      <c r="E12" s="53">
        <v>6</v>
      </c>
      <c r="F12" s="41">
        <f t="shared" si="25"/>
        <v>5.3097345132743362E-3</v>
      </c>
      <c r="G12" s="42">
        <f t="shared" si="11"/>
        <v>-2</v>
      </c>
      <c r="H12" s="41">
        <f t="shared" si="12"/>
        <v>-0.25</v>
      </c>
      <c r="I12" s="243">
        <v>30</v>
      </c>
      <c r="J12" s="41">
        <f t="shared" si="1"/>
        <v>2.8790786948176585E-2</v>
      </c>
      <c r="K12" s="53">
        <v>34</v>
      </c>
      <c r="L12" s="41">
        <f t="shared" si="2"/>
        <v>3.4274193548387094E-2</v>
      </c>
      <c r="M12" s="42">
        <f t="shared" si="13"/>
        <v>4</v>
      </c>
      <c r="N12" s="41">
        <f t="shared" si="14"/>
        <v>0.13333333333333333</v>
      </c>
      <c r="O12" s="243">
        <v>4</v>
      </c>
      <c r="P12" s="41">
        <f t="shared" si="15"/>
        <v>3.3333333333333333E-2</v>
      </c>
      <c r="Q12" s="53">
        <v>4</v>
      </c>
      <c r="R12" s="41">
        <f t="shared" si="16"/>
        <v>3.7383177570093455E-2</v>
      </c>
      <c r="S12" s="42">
        <f t="shared" si="17"/>
        <v>0</v>
      </c>
      <c r="T12" s="41">
        <f t="shared" si="18"/>
        <v>0</v>
      </c>
      <c r="U12" s="243">
        <v>76</v>
      </c>
      <c r="V12" s="41">
        <f t="shared" si="3"/>
        <v>6.2861869313482213E-2</v>
      </c>
      <c r="W12" s="53">
        <v>79</v>
      </c>
      <c r="X12" s="41">
        <f t="shared" si="4"/>
        <v>6.8398268398268403E-2</v>
      </c>
      <c r="Y12" s="42">
        <f t="shared" si="19"/>
        <v>3</v>
      </c>
      <c r="Z12" s="41">
        <f t="shared" si="20"/>
        <v>3.9473684210526314E-2</v>
      </c>
      <c r="AA12" s="243">
        <v>140</v>
      </c>
      <c r="AB12" s="41">
        <f t="shared" si="5"/>
        <v>0.22187004754358161</v>
      </c>
      <c r="AC12" s="53">
        <v>149</v>
      </c>
      <c r="AD12" s="41">
        <f t="shared" si="6"/>
        <v>0.24386252045826515</v>
      </c>
      <c r="AE12" s="42">
        <f t="shared" si="21"/>
        <v>9</v>
      </c>
      <c r="AF12" s="41">
        <f t="shared" si="22"/>
        <v>6.4285714285714279E-2</v>
      </c>
      <c r="AG12" s="42">
        <f t="shared" si="7"/>
        <v>258</v>
      </c>
      <c r="AH12" s="41">
        <f t="shared" si="8"/>
        <v>6.1885344207243946E-2</v>
      </c>
      <c r="AI12" s="42">
        <f t="shared" si="9"/>
        <v>272</v>
      </c>
      <c r="AJ12" s="33">
        <f t="shared" si="10"/>
        <v>6.8085106382978725E-2</v>
      </c>
      <c r="AK12" s="42">
        <f t="shared" si="23"/>
        <v>14</v>
      </c>
      <c r="AL12" s="69">
        <f t="shared" si="24"/>
        <v>5.4263565891472867E-2</v>
      </c>
    </row>
    <row r="13" spans="1:38" s="34" customFormat="1" ht="45.75" thickBot="1" x14ac:dyDescent="0.3">
      <c r="A13" s="136"/>
      <c r="B13" s="211" t="s">
        <v>23</v>
      </c>
      <c r="C13" s="243">
        <v>6</v>
      </c>
      <c r="D13" s="41">
        <f t="shared" si="0"/>
        <v>5.1413881748071976E-3</v>
      </c>
      <c r="E13" s="53">
        <v>9</v>
      </c>
      <c r="F13" s="41">
        <f t="shared" si="25"/>
        <v>7.9646017699115043E-3</v>
      </c>
      <c r="G13" s="42">
        <f t="shared" si="11"/>
        <v>3</v>
      </c>
      <c r="H13" s="41">
        <f t="shared" si="12"/>
        <v>0.5</v>
      </c>
      <c r="I13" s="243">
        <v>12</v>
      </c>
      <c r="J13" s="41">
        <f t="shared" si="1"/>
        <v>1.1516314779270634E-2</v>
      </c>
      <c r="K13" s="53">
        <v>13</v>
      </c>
      <c r="L13" s="41">
        <f t="shared" si="2"/>
        <v>1.310483870967742E-2</v>
      </c>
      <c r="M13" s="42">
        <f t="shared" si="13"/>
        <v>1</v>
      </c>
      <c r="N13" s="41">
        <f t="shared" si="14"/>
        <v>8.3333333333333329E-2</v>
      </c>
      <c r="O13" s="243"/>
      <c r="P13" s="41">
        <f t="shared" si="15"/>
        <v>0</v>
      </c>
      <c r="Q13" s="53"/>
      <c r="R13" s="41">
        <f t="shared" si="16"/>
        <v>0</v>
      </c>
      <c r="S13" s="42">
        <f t="shared" si="17"/>
        <v>0</v>
      </c>
      <c r="T13" s="41" t="e">
        <f t="shared" si="18"/>
        <v>#DIV/0!</v>
      </c>
      <c r="U13" s="243">
        <v>22</v>
      </c>
      <c r="V13" s="41">
        <f t="shared" si="3"/>
        <v>1.8196856906534328E-2</v>
      </c>
      <c r="W13" s="53">
        <v>22</v>
      </c>
      <c r="X13" s="41">
        <f t="shared" si="4"/>
        <v>1.9047619047619049E-2</v>
      </c>
      <c r="Y13" s="42">
        <f t="shared" si="19"/>
        <v>0</v>
      </c>
      <c r="Z13" s="41">
        <f t="shared" si="20"/>
        <v>0</v>
      </c>
      <c r="AA13" s="243">
        <v>12</v>
      </c>
      <c r="AB13" s="41">
        <f t="shared" si="5"/>
        <v>1.9017432646592711E-2</v>
      </c>
      <c r="AC13" s="53">
        <v>12</v>
      </c>
      <c r="AD13" s="41">
        <f t="shared" si="6"/>
        <v>1.9639934533551555E-2</v>
      </c>
      <c r="AE13" s="42">
        <f t="shared" si="21"/>
        <v>0</v>
      </c>
      <c r="AF13" s="41">
        <f t="shared" si="22"/>
        <v>0</v>
      </c>
      <c r="AG13" s="42">
        <f t="shared" si="7"/>
        <v>52</v>
      </c>
      <c r="AH13" s="41">
        <f t="shared" si="8"/>
        <v>1.2473015111537538E-2</v>
      </c>
      <c r="AI13" s="42">
        <f t="shared" si="9"/>
        <v>56</v>
      </c>
      <c r="AJ13" s="33">
        <f t="shared" si="10"/>
        <v>1.4017521902377972E-2</v>
      </c>
      <c r="AK13" s="122">
        <f t="shared" si="23"/>
        <v>4</v>
      </c>
      <c r="AL13" s="89">
        <f t="shared" si="24"/>
        <v>7.6923076923076927E-2</v>
      </c>
    </row>
    <row r="14" spans="1:38" s="34" customFormat="1" ht="15.75" thickBot="1" x14ac:dyDescent="0.3">
      <c r="A14" s="137"/>
      <c r="B14" s="124" t="s">
        <v>16</v>
      </c>
      <c r="C14" s="212">
        <f>SUM(C7:C13)</f>
        <v>1167</v>
      </c>
      <c r="D14" s="213">
        <f t="shared" si="0"/>
        <v>1</v>
      </c>
      <c r="E14" s="214">
        <f>SUM(E7:E13)</f>
        <v>1130</v>
      </c>
      <c r="F14" s="215">
        <f t="shared" si="25"/>
        <v>1</v>
      </c>
      <c r="G14" s="214">
        <f t="shared" si="11"/>
        <v>-37</v>
      </c>
      <c r="H14" s="121">
        <f t="shared" si="12"/>
        <v>-3.1705227077977724E-2</v>
      </c>
      <c r="I14" s="212">
        <f>SUM(I7:I13)</f>
        <v>1042</v>
      </c>
      <c r="J14" s="213">
        <f t="shared" si="1"/>
        <v>1</v>
      </c>
      <c r="K14" s="214">
        <f>SUM(K7:K13)</f>
        <v>992</v>
      </c>
      <c r="L14" s="215">
        <f t="shared" si="2"/>
        <v>1</v>
      </c>
      <c r="M14" s="214">
        <f t="shared" si="13"/>
        <v>-50</v>
      </c>
      <c r="N14" s="121">
        <f t="shared" si="14"/>
        <v>-4.7984644913627639E-2</v>
      </c>
      <c r="O14" s="212">
        <f>SUM(O7:O13)</f>
        <v>120</v>
      </c>
      <c r="P14" s="213">
        <f t="shared" si="15"/>
        <v>1</v>
      </c>
      <c r="Q14" s="214">
        <f>SUM(Q7:Q13)</f>
        <v>107</v>
      </c>
      <c r="R14" s="215">
        <f t="shared" si="16"/>
        <v>1</v>
      </c>
      <c r="S14" s="214">
        <f t="shared" si="17"/>
        <v>-13</v>
      </c>
      <c r="T14" s="121">
        <f t="shared" si="18"/>
        <v>-0.10833333333333334</v>
      </c>
      <c r="U14" s="212">
        <f>SUM(U7:U13)</f>
        <v>1209</v>
      </c>
      <c r="V14" s="213">
        <f t="shared" si="3"/>
        <v>1</v>
      </c>
      <c r="W14" s="214">
        <f>SUM(W7:W13)</f>
        <v>1155</v>
      </c>
      <c r="X14" s="215">
        <f t="shared" si="4"/>
        <v>1</v>
      </c>
      <c r="Y14" s="214">
        <f t="shared" si="19"/>
        <v>-54</v>
      </c>
      <c r="Z14" s="121">
        <f t="shared" si="20"/>
        <v>-4.4665012406947889E-2</v>
      </c>
      <c r="AA14" s="212">
        <f>SUM(AA7:AA13)</f>
        <v>631</v>
      </c>
      <c r="AB14" s="213">
        <f t="shared" si="5"/>
        <v>1</v>
      </c>
      <c r="AC14" s="214">
        <f>SUM(AC7:AC13)</f>
        <v>611</v>
      </c>
      <c r="AD14" s="215">
        <f t="shared" si="6"/>
        <v>1</v>
      </c>
      <c r="AE14" s="214">
        <f>AC14-AA14</f>
        <v>-20</v>
      </c>
      <c r="AF14" s="121">
        <f t="shared" si="22"/>
        <v>-3.1695721077654518E-2</v>
      </c>
      <c r="AG14" s="212">
        <f>SUM(AG7:AG13)</f>
        <v>4169</v>
      </c>
      <c r="AH14" s="213">
        <f t="shared" si="8"/>
        <v>1</v>
      </c>
      <c r="AI14" s="214">
        <f>SUM(AI7:AI13)</f>
        <v>3995</v>
      </c>
      <c r="AJ14" s="215">
        <f t="shared" si="10"/>
        <v>1</v>
      </c>
      <c r="AK14" s="123">
        <f>AI14-AG14</f>
        <v>-174</v>
      </c>
      <c r="AL14" s="121">
        <f t="shared" si="24"/>
        <v>-4.1736627488606383E-2</v>
      </c>
    </row>
    <row r="15" spans="1:38" s="34" customFormat="1" x14ac:dyDescent="0.25">
      <c r="A15" s="43"/>
      <c r="B15" s="43"/>
      <c r="C15" s="44"/>
      <c r="D15" s="45"/>
      <c r="E15" s="46"/>
      <c r="F15" s="45"/>
      <c r="G15" s="47"/>
      <c r="H15" s="45"/>
      <c r="I15" s="48"/>
      <c r="J15" s="45"/>
      <c r="K15" s="49"/>
      <c r="L15" s="45"/>
      <c r="M15" s="47"/>
      <c r="N15" s="45"/>
      <c r="O15" s="48"/>
      <c r="P15" s="45"/>
      <c r="Q15" s="49"/>
      <c r="R15" s="45"/>
      <c r="S15" s="47"/>
      <c r="T15" s="45"/>
      <c r="U15"/>
      <c r="V15" s="45"/>
      <c r="W15" s="46"/>
      <c r="X15" s="45"/>
      <c r="Y15" s="47"/>
      <c r="Z15" s="45"/>
      <c r="AA15" s="44"/>
      <c r="AB15" s="45"/>
      <c r="AC15" s="46"/>
      <c r="AD15" s="45"/>
      <c r="AE15" s="46"/>
      <c r="AF15" s="45"/>
      <c r="AG15" s="46"/>
      <c r="AH15" s="45"/>
      <c r="AI15" s="50"/>
      <c r="AJ15" s="51"/>
      <c r="AK15" s="47"/>
      <c r="AL15" s="45"/>
    </row>
    <row r="16" spans="1:38" s="31" customFormat="1" ht="18.75" x14ac:dyDescent="0.3">
      <c r="A16" s="17"/>
      <c r="B16" s="5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ht="18.75" x14ac:dyDescent="0.3">
      <c r="B17" s="55"/>
      <c r="AE17" s="17"/>
      <c r="AF17" s="17"/>
      <c r="AG17" s="17"/>
      <c r="AH17" s="17"/>
      <c r="AI17" s="17"/>
      <c r="AJ17" s="17"/>
      <c r="AK17" s="17"/>
      <c r="AL17" s="17"/>
    </row>
    <row r="18" spans="2:38" x14ac:dyDescent="0.25">
      <c r="AE18" s="17"/>
      <c r="AF18" s="17"/>
      <c r="AG18" s="17"/>
      <c r="AH18" s="17"/>
      <c r="AI18" s="17"/>
      <c r="AJ18" s="17"/>
      <c r="AK18" s="17"/>
      <c r="AL18" s="17"/>
    </row>
    <row r="19" spans="2:38" x14ac:dyDescent="0.25">
      <c r="AE19" s="17"/>
      <c r="AF19" s="17"/>
      <c r="AG19" s="17"/>
      <c r="AH19" s="17"/>
      <c r="AI19" s="17"/>
      <c r="AJ19" s="17"/>
      <c r="AK19" s="17"/>
      <c r="AL19" s="17"/>
    </row>
    <row r="20" spans="2:38" ht="15.75" customHeight="1" x14ac:dyDescent="0.25">
      <c r="AI20" s="17"/>
      <c r="AJ20" s="17"/>
      <c r="AK20" s="17"/>
      <c r="AL20" s="17"/>
    </row>
    <row r="21" spans="2:38" x14ac:dyDescent="0.25">
      <c r="AI21" s="17"/>
      <c r="AJ21" s="17"/>
      <c r="AK21" s="17"/>
      <c r="AL21" s="17"/>
    </row>
    <row r="22" spans="2:38" x14ac:dyDescent="0.25">
      <c r="AI22" s="17"/>
      <c r="AJ22" s="17"/>
      <c r="AK22" s="17"/>
      <c r="AL22" s="17"/>
    </row>
    <row r="23" spans="2:38" x14ac:dyDescent="0.25">
      <c r="AI23" s="17"/>
      <c r="AJ23" s="17"/>
      <c r="AK23" s="17"/>
      <c r="AL23" s="17"/>
    </row>
    <row r="24" spans="2:38" x14ac:dyDescent="0.25">
      <c r="AI24" s="17"/>
      <c r="AJ24" s="17"/>
      <c r="AK24" s="17"/>
      <c r="AL24" s="17"/>
    </row>
    <row r="25" spans="2:38" x14ac:dyDescent="0.25">
      <c r="AI25" s="17"/>
      <c r="AJ25" s="17"/>
      <c r="AK25" s="17"/>
      <c r="AL25" s="17"/>
    </row>
    <row r="26" spans="2:38" x14ac:dyDescent="0.25">
      <c r="AI26" s="17"/>
      <c r="AJ26" s="17"/>
      <c r="AK26" s="17"/>
      <c r="AL26" s="17"/>
    </row>
    <row r="27" spans="2:38" x14ac:dyDescent="0.25">
      <c r="AI27" s="17"/>
      <c r="AJ27" s="17"/>
      <c r="AK27" s="17"/>
      <c r="AL27" s="17"/>
    </row>
    <row r="28" spans="2:38" x14ac:dyDescent="0.25">
      <c r="AI28" s="17"/>
      <c r="AJ28" s="17"/>
      <c r="AK28" s="17"/>
      <c r="AL28" s="17"/>
    </row>
    <row r="29" spans="2:38" x14ac:dyDescent="0.25">
      <c r="AI29" s="17"/>
      <c r="AJ29" s="17"/>
      <c r="AK29" s="17"/>
      <c r="AL29" s="17"/>
    </row>
    <row r="30" spans="2:38" x14ac:dyDescent="0.25">
      <c r="AI30" s="17"/>
      <c r="AJ30" s="17"/>
      <c r="AK30" s="17"/>
      <c r="AL30" s="17"/>
    </row>
    <row r="31" spans="2:38" x14ac:dyDescent="0.25">
      <c r="AI31" s="17"/>
      <c r="AJ31" s="17"/>
      <c r="AK31" s="17"/>
      <c r="AL31" s="17"/>
    </row>
    <row r="32" spans="2:38" x14ac:dyDescent="0.25">
      <c r="AI32" s="17"/>
      <c r="AJ32" s="17"/>
      <c r="AK32" s="17"/>
      <c r="AL32" s="17"/>
    </row>
    <row r="33" spans="35:38" x14ac:dyDescent="0.25">
      <c r="AI33" s="17"/>
      <c r="AJ33" s="17"/>
      <c r="AK33" s="17"/>
      <c r="AL33" s="17"/>
    </row>
    <row r="34" spans="35:38" x14ac:dyDescent="0.25">
      <c r="AI34" s="17"/>
      <c r="AJ34" s="17"/>
      <c r="AK34" s="17"/>
      <c r="AL34" s="17"/>
    </row>
    <row r="35" spans="35:38" x14ac:dyDescent="0.25">
      <c r="AI35" s="17"/>
      <c r="AJ35" s="17"/>
      <c r="AK35" s="17"/>
      <c r="AL35" s="17"/>
    </row>
    <row r="36" spans="35:38" x14ac:dyDescent="0.25">
      <c r="AI36" s="17"/>
      <c r="AJ36" s="17"/>
      <c r="AK36" s="17"/>
      <c r="AL36" s="17"/>
    </row>
    <row r="37" spans="35:38" x14ac:dyDescent="0.25">
      <c r="AI37" s="17"/>
      <c r="AJ37" s="17"/>
      <c r="AK37" s="17"/>
      <c r="AL37" s="17"/>
    </row>
    <row r="38" spans="35:38" x14ac:dyDescent="0.25">
      <c r="AI38" s="17"/>
      <c r="AJ38" s="17"/>
      <c r="AK38" s="17"/>
      <c r="AL38" s="17"/>
    </row>
    <row r="39" spans="35:38" x14ac:dyDescent="0.25">
      <c r="AI39" s="17"/>
      <c r="AJ39" s="17"/>
      <c r="AK39" s="17"/>
      <c r="AL39" s="17"/>
    </row>
    <row r="40" spans="35:38" x14ac:dyDescent="0.25">
      <c r="AI40" s="17"/>
      <c r="AJ40" s="17"/>
      <c r="AK40" s="17"/>
      <c r="AL40" s="17"/>
    </row>
    <row r="41" spans="35:38" x14ac:dyDescent="0.25">
      <c r="AI41" s="17"/>
      <c r="AJ41" s="17"/>
      <c r="AK41" s="17"/>
      <c r="AL41" s="17"/>
    </row>
    <row r="42" spans="35:38" x14ac:dyDescent="0.25">
      <c r="AI42" s="17"/>
      <c r="AJ42" s="17"/>
      <c r="AK42" s="17"/>
      <c r="AL42" s="17"/>
    </row>
    <row r="43" spans="35:38" x14ac:dyDescent="0.25">
      <c r="AI43" s="17"/>
      <c r="AJ43" s="17"/>
      <c r="AK43" s="17"/>
      <c r="AL43" s="17"/>
    </row>
    <row r="44" spans="35:38" x14ac:dyDescent="0.25">
      <c r="AI44" s="17"/>
      <c r="AJ44" s="17"/>
      <c r="AK44" s="17"/>
      <c r="AL44" s="17"/>
    </row>
    <row r="45" spans="35:38" x14ac:dyDescent="0.25">
      <c r="AI45" s="17"/>
      <c r="AJ45" s="17"/>
      <c r="AK45" s="17"/>
      <c r="AL45" s="17"/>
    </row>
    <row r="46" spans="35:38" x14ac:dyDescent="0.25">
      <c r="AI46" s="17"/>
      <c r="AJ46" s="17"/>
      <c r="AK46" s="17"/>
      <c r="AL46" s="17"/>
    </row>
    <row r="47" spans="35:38" x14ac:dyDescent="0.25">
      <c r="AI47" s="17"/>
      <c r="AJ47" s="17"/>
      <c r="AK47" s="17"/>
      <c r="AL47" s="17"/>
    </row>
    <row r="48" spans="35:38" x14ac:dyDescent="0.25">
      <c r="AI48" s="17"/>
      <c r="AJ48" s="17"/>
      <c r="AK48" s="17"/>
      <c r="AL48" s="17"/>
    </row>
    <row r="49" spans="1:38" x14ac:dyDescent="0.25">
      <c r="AI49" s="17"/>
      <c r="AJ49" s="17"/>
      <c r="AK49" s="17"/>
      <c r="AL49" s="17"/>
    </row>
    <row r="50" spans="1:38" x14ac:dyDescent="0.25">
      <c r="AI50" s="17"/>
      <c r="AJ50" s="17"/>
      <c r="AK50" s="17"/>
      <c r="AL50" s="17"/>
    </row>
    <row r="51" spans="1:38" x14ac:dyDescent="0.25">
      <c r="AI51" s="17"/>
      <c r="AJ51" s="17"/>
      <c r="AK51" s="17"/>
      <c r="AL51" s="17"/>
    </row>
    <row r="52" spans="1:38" x14ac:dyDescent="0.25">
      <c r="AI52" s="17"/>
      <c r="AJ52" s="17"/>
      <c r="AK52" s="17"/>
      <c r="AL52" s="17"/>
    </row>
    <row r="53" spans="1:38" x14ac:dyDescent="0.25">
      <c r="AI53" s="17"/>
      <c r="AJ53" s="17"/>
      <c r="AK53" s="17"/>
      <c r="AL53" s="17"/>
    </row>
    <row r="54" spans="1:38" x14ac:dyDescent="0.25">
      <c r="AE54" s="17"/>
      <c r="AF54" s="17"/>
      <c r="AG54" s="17"/>
      <c r="AH54" s="17"/>
      <c r="AI54" s="17"/>
      <c r="AJ54" s="17"/>
      <c r="AK54" s="17"/>
      <c r="AL54" s="17"/>
    </row>
    <row r="55" spans="1:38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x14ac:dyDescent="0.25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38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</row>
    <row r="167" spans="1:38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38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:38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:38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</sheetData>
  <mergeCells count="25">
    <mergeCell ref="I4:N4"/>
    <mergeCell ref="U4:Z4"/>
    <mergeCell ref="AC5:AD5"/>
    <mergeCell ref="M5:N5"/>
    <mergeCell ref="Y5:Z5"/>
    <mergeCell ref="O4:T4"/>
    <mergeCell ref="O5:P5"/>
    <mergeCell ref="Q5:R5"/>
    <mergeCell ref="S5:T5"/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AG4:AL4"/>
    <mergeCell ref="AG5:AH5"/>
    <mergeCell ref="AI5:AJ5"/>
    <mergeCell ref="AK5:AL5"/>
    <mergeCell ref="AE5:AF5"/>
    <mergeCell ref="W5:X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16"/>
  <sheetViews>
    <sheetView zoomScale="110" zoomScaleNormal="110" workbookViewId="0">
      <selection activeCell="R24" sqref="R24"/>
    </sheetView>
  </sheetViews>
  <sheetFormatPr defaultRowHeight="15" x14ac:dyDescent="0.25"/>
  <cols>
    <col min="1" max="1" width="1" customWidth="1"/>
    <col min="2" max="2" width="16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6.8554687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10.85546875" customWidth="1"/>
    <col min="14" max="14" width="5.42578125" customWidth="1"/>
    <col min="15" max="15" width="6.140625" customWidth="1"/>
    <col min="16" max="16" width="8" customWidth="1"/>
    <col min="17" max="53" width="9.140625" style="58"/>
  </cols>
  <sheetData>
    <row r="1" spans="1:99" s="29" customFormat="1" ht="16.5" customHeight="1" x14ac:dyDescent="0.25">
      <c r="B1" s="216" t="s">
        <v>83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</row>
    <row r="2" spans="1:99" s="29" customFormat="1" ht="15.75" thickBot="1" x14ac:dyDescent="0.3">
      <c r="B2" s="216" t="s">
        <v>128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</row>
    <row r="3" spans="1:99" ht="15" customHeight="1" x14ac:dyDescent="0.25">
      <c r="B3" s="175"/>
      <c r="C3" s="336" t="s">
        <v>2</v>
      </c>
      <c r="D3" s="337"/>
      <c r="E3" s="338" t="s">
        <v>3</v>
      </c>
      <c r="F3" s="338"/>
      <c r="G3" s="338" t="s">
        <v>80</v>
      </c>
      <c r="H3" s="338"/>
      <c r="I3" s="337" t="s">
        <v>5</v>
      </c>
      <c r="J3" s="337"/>
      <c r="K3" s="337" t="s">
        <v>6</v>
      </c>
      <c r="L3" s="339"/>
      <c r="M3" s="340" t="s">
        <v>132</v>
      </c>
      <c r="N3" s="341" t="s">
        <v>133</v>
      </c>
      <c r="O3" s="342"/>
      <c r="P3" s="343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</row>
    <row r="4" spans="1:99" ht="12.75" customHeight="1" x14ac:dyDescent="0.25">
      <c r="B4" s="348"/>
      <c r="C4" s="349" t="s">
        <v>48</v>
      </c>
      <c r="D4" s="349" t="s">
        <v>49</v>
      </c>
      <c r="E4" s="349" t="s">
        <v>48</v>
      </c>
      <c r="F4" s="349" t="s">
        <v>49</v>
      </c>
      <c r="G4" s="349" t="s">
        <v>48</v>
      </c>
      <c r="H4" s="349" t="s">
        <v>49</v>
      </c>
      <c r="I4" s="349" t="s">
        <v>48</v>
      </c>
      <c r="J4" s="349" t="s">
        <v>49</v>
      </c>
      <c r="K4" s="349" t="s">
        <v>48</v>
      </c>
      <c r="L4" s="349" t="s">
        <v>49</v>
      </c>
      <c r="M4" s="349" t="s">
        <v>48</v>
      </c>
      <c r="N4" s="349" t="s">
        <v>48</v>
      </c>
      <c r="O4" s="349" t="s">
        <v>49</v>
      </c>
      <c r="P4" s="350" t="s">
        <v>82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1:99" x14ac:dyDescent="0.25">
      <c r="A5" s="73"/>
      <c r="B5" s="218" t="s">
        <v>129</v>
      </c>
      <c r="C5" s="344">
        <v>1</v>
      </c>
      <c r="D5" s="345">
        <f>C5/$C$36</f>
        <v>1.8518518518518517E-2</v>
      </c>
      <c r="E5" s="344"/>
      <c r="F5" s="345"/>
      <c r="G5" s="344"/>
      <c r="H5" s="345"/>
      <c r="I5" s="344"/>
      <c r="J5" s="345"/>
      <c r="K5" s="344"/>
      <c r="L5" s="345"/>
      <c r="M5" s="346">
        <v>2</v>
      </c>
      <c r="N5" s="219">
        <f>SUM(C5,E5,G5,I5,K5)</f>
        <v>1</v>
      </c>
      <c r="O5" s="220">
        <f t="shared" ref="O5:O14" si="0">N5/$N$36</f>
        <v>3.7037037037037038E-3</v>
      </c>
      <c r="P5" s="221">
        <v>-1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</row>
    <row r="6" spans="1:99" x14ac:dyDescent="0.25">
      <c r="A6" s="73"/>
      <c r="B6" s="218" t="s">
        <v>108</v>
      </c>
      <c r="C6" s="344"/>
      <c r="D6" s="345"/>
      <c r="E6" s="344"/>
      <c r="F6" s="345"/>
      <c r="G6" s="344"/>
      <c r="H6" s="345"/>
      <c r="I6" s="344"/>
      <c r="J6" s="345">
        <f>I6/$I$36</f>
        <v>0</v>
      </c>
      <c r="K6" s="344">
        <v>1</v>
      </c>
      <c r="L6" s="345">
        <f>K6/$K$36</f>
        <v>2.3255813953488372E-2</v>
      </c>
      <c r="M6" s="346">
        <v>58</v>
      </c>
      <c r="N6" s="219">
        <f t="shared" ref="N6:N35" si="1">SUM(C6,E6,G6,I6,K6)</f>
        <v>1</v>
      </c>
      <c r="O6" s="220">
        <f t="shared" si="0"/>
        <v>3.7037037037037038E-3</v>
      </c>
      <c r="P6" s="221">
        <f t="shared" ref="P6:P36" si="2">N6-M6</f>
        <v>-57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</row>
    <row r="7" spans="1:99" x14ac:dyDescent="0.25">
      <c r="A7" s="73"/>
      <c r="B7" s="218" t="s">
        <v>25</v>
      </c>
      <c r="C7" s="344">
        <v>4</v>
      </c>
      <c r="D7" s="345">
        <f>C7/$C$36</f>
        <v>7.407407407407407E-2</v>
      </c>
      <c r="E7" s="344">
        <v>13</v>
      </c>
      <c r="F7" s="345">
        <f>E7/$E$36</f>
        <v>0.15662650602409639</v>
      </c>
      <c r="G7" s="344">
        <v>3</v>
      </c>
      <c r="H7" s="345">
        <f>G7/$G$36</f>
        <v>0.375</v>
      </c>
      <c r="I7" s="344">
        <v>15</v>
      </c>
      <c r="J7" s="345">
        <f t="shared" ref="J7:J9" si="3">I7/$I$36</f>
        <v>0.18292682926829268</v>
      </c>
      <c r="K7" s="344">
        <v>6</v>
      </c>
      <c r="L7" s="345">
        <f>K7/$K$36</f>
        <v>0.13953488372093023</v>
      </c>
      <c r="M7" s="346">
        <v>2</v>
      </c>
      <c r="N7" s="219">
        <f t="shared" si="1"/>
        <v>41</v>
      </c>
      <c r="O7" s="220">
        <f t="shared" si="0"/>
        <v>0.15185185185185185</v>
      </c>
      <c r="P7" s="221">
        <f t="shared" si="2"/>
        <v>39</v>
      </c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1:99" x14ac:dyDescent="0.25">
      <c r="A8" s="73"/>
      <c r="B8" s="218" t="s">
        <v>26</v>
      </c>
      <c r="C8" s="344">
        <v>1</v>
      </c>
      <c r="D8" s="345">
        <f>C8/$C$36</f>
        <v>1.8518518518518517E-2</v>
      </c>
      <c r="E8" s="344"/>
      <c r="F8" s="345"/>
      <c r="G8" s="344"/>
      <c r="H8" s="345"/>
      <c r="I8" s="344"/>
      <c r="J8" s="345"/>
      <c r="K8" s="344"/>
      <c r="L8" s="345"/>
      <c r="M8" s="346">
        <v>6</v>
      </c>
      <c r="N8" s="219">
        <f t="shared" si="1"/>
        <v>1</v>
      </c>
      <c r="O8" s="220">
        <f t="shared" si="0"/>
        <v>3.7037037037037038E-3</v>
      </c>
      <c r="P8" s="221">
        <f t="shared" si="2"/>
        <v>-5</v>
      </c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</row>
    <row r="9" spans="1:99" x14ac:dyDescent="0.25">
      <c r="A9" s="73"/>
      <c r="B9" s="218" t="s">
        <v>27</v>
      </c>
      <c r="C9" s="344">
        <v>1</v>
      </c>
      <c r="D9" s="345">
        <f>C9/$C$36</f>
        <v>1.8518518518518517E-2</v>
      </c>
      <c r="E9" s="344">
        <v>1</v>
      </c>
      <c r="F9" s="345">
        <f>E9/$E$36</f>
        <v>1.2048192771084338E-2</v>
      </c>
      <c r="G9" s="344"/>
      <c r="H9" s="345"/>
      <c r="I9" s="344">
        <v>3</v>
      </c>
      <c r="J9" s="345">
        <f t="shared" si="3"/>
        <v>3.6585365853658534E-2</v>
      </c>
      <c r="K9" s="344"/>
      <c r="L9" s="345"/>
      <c r="M9" s="346">
        <v>1</v>
      </c>
      <c r="N9" s="219">
        <f t="shared" si="1"/>
        <v>5</v>
      </c>
      <c r="O9" s="220">
        <f t="shared" si="0"/>
        <v>1.8518518518518517E-2</v>
      </c>
      <c r="P9" s="221">
        <f t="shared" si="2"/>
        <v>4</v>
      </c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</row>
    <row r="10" spans="1:99" x14ac:dyDescent="0.25">
      <c r="A10" s="73"/>
      <c r="B10" s="218" t="s">
        <v>87</v>
      </c>
      <c r="C10" s="344"/>
      <c r="D10" s="345"/>
      <c r="E10" s="344">
        <v>1</v>
      </c>
      <c r="F10" s="345">
        <f>E10/$E$36</f>
        <v>1.2048192771084338E-2</v>
      </c>
      <c r="G10" s="344"/>
      <c r="H10" s="345"/>
      <c r="I10" s="344"/>
      <c r="J10" s="345"/>
      <c r="K10" s="344"/>
      <c r="L10" s="345"/>
      <c r="M10" s="346">
        <v>2</v>
      </c>
      <c r="N10" s="219">
        <f t="shared" si="1"/>
        <v>1</v>
      </c>
      <c r="O10" s="220">
        <f t="shared" si="0"/>
        <v>3.7037037037037038E-3</v>
      </c>
      <c r="P10" s="221">
        <f t="shared" si="2"/>
        <v>-1</v>
      </c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</row>
    <row r="11" spans="1:99" x14ac:dyDescent="0.25">
      <c r="A11" s="73"/>
      <c r="B11" s="218" t="s">
        <v>117</v>
      </c>
      <c r="C11" s="344"/>
      <c r="D11" s="345"/>
      <c r="E11" s="344"/>
      <c r="F11" s="345"/>
      <c r="G11" s="344">
        <v>1</v>
      </c>
      <c r="H11" s="345">
        <f>G11/$G$36</f>
        <v>0.125</v>
      </c>
      <c r="I11" s="344">
        <v>1</v>
      </c>
      <c r="J11" s="345">
        <f>I11/$I$36</f>
        <v>1.2195121951219513E-2</v>
      </c>
      <c r="K11" s="344"/>
      <c r="L11" s="345"/>
      <c r="M11" s="346">
        <v>1</v>
      </c>
      <c r="N11" s="219">
        <f t="shared" si="1"/>
        <v>2</v>
      </c>
      <c r="O11" s="220">
        <f t="shared" si="0"/>
        <v>7.4074074074074077E-3</v>
      </c>
      <c r="P11" s="221">
        <f t="shared" si="2"/>
        <v>1</v>
      </c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</row>
    <row r="12" spans="1:99" x14ac:dyDescent="0.25">
      <c r="A12" s="73"/>
      <c r="B12" s="218" t="s">
        <v>88</v>
      </c>
      <c r="C12" s="344"/>
      <c r="D12" s="345"/>
      <c r="E12" s="344">
        <v>1</v>
      </c>
      <c r="F12" s="345">
        <f>E12/$E$36</f>
        <v>1.2048192771084338E-2</v>
      </c>
      <c r="G12" s="344"/>
      <c r="H12" s="345">
        <f>G12/$G$36</f>
        <v>0</v>
      </c>
      <c r="I12" s="344"/>
      <c r="J12" s="345"/>
      <c r="K12" s="344"/>
      <c r="L12" s="345"/>
      <c r="M12" s="346">
        <v>101</v>
      </c>
      <c r="N12" s="219">
        <f t="shared" si="1"/>
        <v>1</v>
      </c>
      <c r="O12" s="220">
        <f t="shared" si="0"/>
        <v>3.7037037037037038E-3</v>
      </c>
      <c r="P12" s="221">
        <f t="shared" si="2"/>
        <v>-100</v>
      </c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</row>
    <row r="13" spans="1:99" x14ac:dyDescent="0.25">
      <c r="A13" s="73"/>
      <c r="B13" s="218" t="s">
        <v>28</v>
      </c>
      <c r="C13" s="344">
        <v>25</v>
      </c>
      <c r="D13" s="345">
        <f>C13/$C$36</f>
        <v>0.46296296296296297</v>
      </c>
      <c r="E13" s="344">
        <v>28</v>
      </c>
      <c r="F13" s="345">
        <f>E13/$E$36</f>
        <v>0.33734939759036142</v>
      </c>
      <c r="G13" s="344"/>
      <c r="H13" s="345"/>
      <c r="I13" s="344">
        <v>24</v>
      </c>
      <c r="J13" s="345">
        <f>I13/$I$36</f>
        <v>0.29268292682926828</v>
      </c>
      <c r="K13" s="344">
        <v>12</v>
      </c>
      <c r="L13" s="345">
        <f>K13/$K$36</f>
        <v>0.27906976744186046</v>
      </c>
      <c r="M13" s="346">
        <v>1</v>
      </c>
      <c r="N13" s="219">
        <f t="shared" si="1"/>
        <v>89</v>
      </c>
      <c r="O13" s="220">
        <f t="shared" si="0"/>
        <v>0.32962962962962961</v>
      </c>
      <c r="P13" s="221">
        <f t="shared" si="2"/>
        <v>88</v>
      </c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</row>
    <row r="14" spans="1:99" s="56" customFormat="1" ht="14.25" customHeight="1" x14ac:dyDescent="0.25">
      <c r="A14" s="73"/>
      <c r="B14" s="218" t="s">
        <v>118</v>
      </c>
      <c r="C14" s="344"/>
      <c r="D14" s="345"/>
      <c r="E14" s="344"/>
      <c r="F14" s="345"/>
      <c r="G14" s="344"/>
      <c r="H14" s="345"/>
      <c r="I14" s="344">
        <v>1</v>
      </c>
      <c r="J14" s="345">
        <f>I14/$I$36</f>
        <v>1.2195121951219513E-2</v>
      </c>
      <c r="K14" s="344"/>
      <c r="L14" s="345"/>
      <c r="M14" s="346">
        <v>2</v>
      </c>
      <c r="N14" s="219">
        <f t="shared" si="1"/>
        <v>1</v>
      </c>
      <c r="O14" s="220">
        <f t="shared" si="0"/>
        <v>3.7037037037037038E-3</v>
      </c>
      <c r="P14" s="221">
        <f t="shared" si="2"/>
        <v>-1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</row>
    <row r="15" spans="1:99" s="56" customFormat="1" ht="14.25" customHeight="1" x14ac:dyDescent="0.25">
      <c r="A15" s="73"/>
      <c r="B15" s="218" t="s">
        <v>93</v>
      </c>
      <c r="C15" s="344">
        <v>1</v>
      </c>
      <c r="D15" s="345">
        <f t="shared" ref="D14:D15" si="4">C15/$C$36</f>
        <v>1.8518518518518517E-2</v>
      </c>
      <c r="E15" s="344">
        <v>1</v>
      </c>
      <c r="F15" s="345">
        <f>E15/$E$36</f>
        <v>1.2048192771084338E-2</v>
      </c>
      <c r="G15" s="344">
        <v>1</v>
      </c>
      <c r="H15" s="345">
        <f t="shared" ref="H13:H19" si="5">G15/$G$36</f>
        <v>0.125</v>
      </c>
      <c r="I15" s="344">
        <v>1</v>
      </c>
      <c r="J15" s="345">
        <f t="shared" ref="J15:J16" si="6">I15/$I$36</f>
        <v>1.2195121951219513E-2</v>
      </c>
      <c r="K15" s="344"/>
      <c r="L15" s="345"/>
      <c r="M15" s="346"/>
      <c r="N15" s="219">
        <f t="shared" si="1"/>
        <v>4</v>
      </c>
      <c r="O15" s="220"/>
      <c r="P15" s="221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</row>
    <row r="16" spans="1:99" s="56" customFormat="1" ht="14.25" customHeight="1" x14ac:dyDescent="0.25">
      <c r="A16" s="73"/>
      <c r="B16" s="218" t="s">
        <v>130</v>
      </c>
      <c r="C16" s="344"/>
      <c r="D16" s="345">
        <f>C16/$C$36</f>
        <v>0</v>
      </c>
      <c r="E16" s="344"/>
      <c r="F16" s="345"/>
      <c r="G16" s="344"/>
      <c r="H16" s="345"/>
      <c r="I16" s="344">
        <v>2</v>
      </c>
      <c r="J16" s="345">
        <f t="shared" si="6"/>
        <v>2.4390243902439025E-2</v>
      </c>
      <c r="K16" s="344"/>
      <c r="L16" s="345"/>
      <c r="M16" s="346">
        <v>1</v>
      </c>
      <c r="N16" s="219">
        <f t="shared" si="1"/>
        <v>2</v>
      </c>
      <c r="O16" s="220">
        <f>N16/$N$36</f>
        <v>7.4074074074074077E-3</v>
      </c>
      <c r="P16" s="221">
        <f t="shared" si="2"/>
        <v>1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s="56" customFormat="1" ht="14.25" customHeight="1" x14ac:dyDescent="0.25">
      <c r="A17" s="73"/>
      <c r="B17" s="218" t="s">
        <v>113</v>
      </c>
      <c r="C17" s="344">
        <v>1</v>
      </c>
      <c r="D17" s="345">
        <f>C17/$C$36</f>
        <v>1.8518518518518517E-2</v>
      </c>
      <c r="E17" s="344"/>
      <c r="F17" s="345"/>
      <c r="G17" s="344"/>
      <c r="H17" s="345"/>
      <c r="I17" s="344"/>
      <c r="J17" s="345"/>
      <c r="K17" s="344"/>
      <c r="L17" s="345"/>
      <c r="M17" s="346">
        <v>2</v>
      </c>
      <c r="N17" s="219">
        <f t="shared" si="1"/>
        <v>1</v>
      </c>
      <c r="O17" s="220">
        <f>N17/$N$36</f>
        <v>3.7037037037037038E-3</v>
      </c>
      <c r="P17" s="221">
        <f t="shared" si="2"/>
        <v>-1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x14ac:dyDescent="0.25">
      <c r="A18" s="73"/>
      <c r="B18" s="218" t="s">
        <v>114</v>
      </c>
      <c r="C18" s="344"/>
      <c r="D18" s="345"/>
      <c r="E18" s="344"/>
      <c r="F18" s="345"/>
      <c r="G18" s="344"/>
      <c r="H18" s="345"/>
      <c r="I18" s="344">
        <v>2</v>
      </c>
      <c r="J18" s="345">
        <f>I18/$I$36</f>
        <v>2.4390243902439025E-2</v>
      </c>
      <c r="K18" s="344"/>
      <c r="L18" s="345"/>
      <c r="M18" s="346">
        <v>8</v>
      </c>
      <c r="N18" s="219">
        <f t="shared" si="1"/>
        <v>2</v>
      </c>
      <c r="O18" s="220">
        <f>N18/$N$36</f>
        <v>7.4074074074074077E-3</v>
      </c>
      <c r="P18" s="221">
        <f t="shared" si="2"/>
        <v>-6</v>
      </c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</row>
    <row r="19" spans="1:99" x14ac:dyDescent="0.25">
      <c r="A19" s="73"/>
      <c r="B19" s="218" t="s">
        <v>29</v>
      </c>
      <c r="C19" s="344">
        <v>3</v>
      </c>
      <c r="D19" s="345">
        <f>C19/$C$36</f>
        <v>5.5555555555555552E-2</v>
      </c>
      <c r="E19" s="344">
        <v>1</v>
      </c>
      <c r="F19" s="345">
        <f t="shared" ref="F18:F19" si="7">E19/$E$36</f>
        <v>1.2048192771084338E-2</v>
      </c>
      <c r="G19" s="344">
        <v>1</v>
      </c>
      <c r="H19" s="345">
        <f t="shared" si="5"/>
        <v>0.125</v>
      </c>
      <c r="I19" s="344">
        <v>4</v>
      </c>
      <c r="J19" s="345">
        <f>I19/$I$36</f>
        <v>4.878048780487805E-2</v>
      </c>
      <c r="K19" s="344">
        <v>2</v>
      </c>
      <c r="L19" s="345">
        <f>K19/$K$36</f>
        <v>4.6511627906976744E-2</v>
      </c>
      <c r="M19" s="346">
        <v>1</v>
      </c>
      <c r="N19" s="219">
        <f t="shared" si="1"/>
        <v>11</v>
      </c>
      <c r="O19" s="220">
        <f>N19/$N$36</f>
        <v>4.0740740740740744E-2</v>
      </c>
      <c r="P19" s="221">
        <f t="shared" si="2"/>
        <v>10</v>
      </c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</row>
    <row r="20" spans="1:99" x14ac:dyDescent="0.25">
      <c r="A20" s="73"/>
      <c r="B20" s="218" t="s">
        <v>96</v>
      </c>
      <c r="C20" s="344"/>
      <c r="D20" s="345"/>
      <c r="E20" s="344">
        <v>1</v>
      </c>
      <c r="F20" s="345">
        <f>E20/$E$36</f>
        <v>1.2048192771084338E-2</v>
      </c>
      <c r="G20" s="344"/>
      <c r="H20" s="345"/>
      <c r="I20" s="344">
        <v>1</v>
      </c>
      <c r="J20" s="345">
        <f>I20/$I$36</f>
        <v>1.2195121951219513E-2</v>
      </c>
      <c r="K20" s="344"/>
      <c r="L20" s="345"/>
      <c r="M20" s="346">
        <v>4</v>
      </c>
      <c r="N20" s="219">
        <f t="shared" si="1"/>
        <v>2</v>
      </c>
      <c r="O20" s="220">
        <f>N20/$N$36</f>
        <v>7.4074074074074077E-3</v>
      </c>
      <c r="P20" s="221">
        <f t="shared" si="2"/>
        <v>-2</v>
      </c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</row>
    <row r="21" spans="1:99" x14ac:dyDescent="0.25">
      <c r="A21" s="73"/>
      <c r="B21" s="218" t="s">
        <v>86</v>
      </c>
      <c r="C21" s="344"/>
      <c r="D21" s="345"/>
      <c r="E21" s="344">
        <v>2</v>
      </c>
      <c r="F21" s="345">
        <f>E21/$E$36</f>
        <v>2.4096385542168676E-2</v>
      </c>
      <c r="G21" s="344"/>
      <c r="H21" s="345"/>
      <c r="I21" s="344">
        <v>1</v>
      </c>
      <c r="J21" s="345">
        <f>I21/$I$36</f>
        <v>1.2195121951219513E-2</v>
      </c>
      <c r="K21" s="344"/>
      <c r="L21" s="345"/>
      <c r="M21" s="346">
        <v>1</v>
      </c>
      <c r="N21" s="219">
        <f t="shared" si="1"/>
        <v>3</v>
      </c>
      <c r="O21" s="220">
        <f>N21/$N$36</f>
        <v>1.1111111111111112E-2</v>
      </c>
      <c r="P21" s="221">
        <f t="shared" si="2"/>
        <v>2</v>
      </c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1:99" x14ac:dyDescent="0.25">
      <c r="A22" s="73"/>
      <c r="B22" s="218" t="s">
        <v>102</v>
      </c>
      <c r="C22" s="344"/>
      <c r="D22" s="345"/>
      <c r="E22" s="344"/>
      <c r="F22" s="345"/>
      <c r="G22" s="344"/>
      <c r="H22" s="345"/>
      <c r="I22" s="344"/>
      <c r="J22" s="345"/>
      <c r="K22" s="344">
        <v>1</v>
      </c>
      <c r="L22" s="345">
        <f>K22/$K$36</f>
        <v>2.3255813953488372E-2</v>
      </c>
      <c r="M22" s="346">
        <v>27</v>
      </c>
      <c r="N22" s="219">
        <f t="shared" si="1"/>
        <v>1</v>
      </c>
      <c r="O22" s="220">
        <f>N22/$N$36</f>
        <v>3.7037037037037038E-3</v>
      </c>
      <c r="P22" s="221">
        <f t="shared" si="2"/>
        <v>-26</v>
      </c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</row>
    <row r="23" spans="1:99" x14ac:dyDescent="0.25">
      <c r="A23" s="73"/>
      <c r="B23" s="218" t="s">
        <v>30</v>
      </c>
      <c r="C23" s="344">
        <v>1</v>
      </c>
      <c r="D23" s="345">
        <f>C23/$C$36</f>
        <v>1.8518518518518517E-2</v>
      </c>
      <c r="E23" s="344">
        <v>9</v>
      </c>
      <c r="F23" s="345">
        <f>E23/$E$36</f>
        <v>0.10843373493975904</v>
      </c>
      <c r="G23" s="344"/>
      <c r="H23" s="345"/>
      <c r="I23" s="344">
        <v>7</v>
      </c>
      <c r="J23" s="345">
        <f>I23/$I$36</f>
        <v>8.5365853658536592E-2</v>
      </c>
      <c r="K23" s="344">
        <v>10</v>
      </c>
      <c r="L23" s="345">
        <f>K23/$K$36</f>
        <v>0.23255813953488372</v>
      </c>
      <c r="M23" s="346">
        <v>2</v>
      </c>
      <c r="N23" s="219">
        <f t="shared" si="1"/>
        <v>27</v>
      </c>
      <c r="O23" s="220">
        <f>N23/$N$36</f>
        <v>0.1</v>
      </c>
      <c r="P23" s="221">
        <f t="shared" si="2"/>
        <v>25</v>
      </c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</row>
    <row r="24" spans="1:99" x14ac:dyDescent="0.25">
      <c r="A24" s="73"/>
      <c r="B24" s="218" t="s">
        <v>89</v>
      </c>
      <c r="C24" s="344"/>
      <c r="D24" s="345"/>
      <c r="E24" s="344">
        <v>1</v>
      </c>
      <c r="F24" s="345">
        <f>E24/$E$36</f>
        <v>1.2048192771084338E-2</v>
      </c>
      <c r="G24" s="344">
        <v>1</v>
      </c>
      <c r="H24" s="345">
        <f>G24/$G$36</f>
        <v>0.125</v>
      </c>
      <c r="I24" s="344"/>
      <c r="J24" s="345"/>
      <c r="K24" s="344"/>
      <c r="L24" s="345"/>
      <c r="M24" s="347">
        <v>2</v>
      </c>
      <c r="N24" s="219">
        <f t="shared" si="1"/>
        <v>2</v>
      </c>
      <c r="O24" s="220">
        <f>N24/$N$36</f>
        <v>7.4074074074074077E-3</v>
      </c>
      <c r="P24" s="221">
        <f t="shared" si="2"/>
        <v>0</v>
      </c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</row>
    <row r="25" spans="1:99" x14ac:dyDescent="0.25">
      <c r="A25" s="73"/>
      <c r="B25" s="218" t="s">
        <v>31</v>
      </c>
      <c r="C25" s="344"/>
      <c r="D25" s="345"/>
      <c r="E25" s="344">
        <v>2</v>
      </c>
      <c r="F25" s="345">
        <f>E25/$E$36</f>
        <v>2.4096385542168676E-2</v>
      </c>
      <c r="G25" s="344"/>
      <c r="H25" s="345"/>
      <c r="I25" s="344"/>
      <c r="J25" s="345"/>
      <c r="K25" s="344"/>
      <c r="L25" s="345"/>
      <c r="M25" s="347">
        <v>1</v>
      </c>
      <c r="N25" s="219">
        <f t="shared" si="1"/>
        <v>2</v>
      </c>
      <c r="O25" s="220">
        <f>N25/$N$36</f>
        <v>7.4074074074074077E-3</v>
      </c>
      <c r="P25" s="221">
        <f t="shared" si="2"/>
        <v>1</v>
      </c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</row>
    <row r="26" spans="1:99" x14ac:dyDescent="0.25">
      <c r="A26" s="73"/>
      <c r="B26" s="218" t="s">
        <v>119</v>
      </c>
      <c r="C26" s="344">
        <v>1</v>
      </c>
      <c r="D26" s="345">
        <f>C26/$C$36</f>
        <v>1.8518518518518517E-2</v>
      </c>
      <c r="E26" s="344"/>
      <c r="F26" s="345"/>
      <c r="G26" s="344"/>
      <c r="H26" s="345"/>
      <c r="I26" s="344"/>
      <c r="J26" s="345"/>
      <c r="K26" s="344">
        <v>1</v>
      </c>
      <c r="L26" s="345">
        <f t="shared" ref="L26" si="8">K26/$K$36</f>
        <v>2.3255813953488372E-2</v>
      </c>
      <c r="M26" s="347">
        <v>7</v>
      </c>
      <c r="N26" s="219">
        <f t="shared" si="1"/>
        <v>2</v>
      </c>
      <c r="O26" s="220">
        <f>N26/$N$36</f>
        <v>7.4074074074074077E-3</v>
      </c>
      <c r="P26" s="221">
        <f t="shared" si="2"/>
        <v>-5</v>
      </c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</row>
    <row r="27" spans="1:99" x14ac:dyDescent="0.25">
      <c r="A27" s="73"/>
      <c r="B27" s="218" t="s">
        <v>32</v>
      </c>
      <c r="C27" s="344"/>
      <c r="D27" s="345"/>
      <c r="E27" s="344"/>
      <c r="F27" s="345"/>
      <c r="G27" s="344"/>
      <c r="H27" s="345"/>
      <c r="I27" s="344">
        <v>4</v>
      </c>
      <c r="J27" s="345">
        <f>I27/$I$36</f>
        <v>4.878048780487805E-2</v>
      </c>
      <c r="K27" s="344">
        <v>1</v>
      </c>
      <c r="L27" s="345">
        <f>K27/$K$36</f>
        <v>2.3255813953488372E-2</v>
      </c>
      <c r="M27" s="347">
        <v>55</v>
      </c>
      <c r="N27" s="219">
        <f t="shared" si="1"/>
        <v>5</v>
      </c>
      <c r="O27" s="220">
        <f>N27/$N$36</f>
        <v>1.8518518518518517E-2</v>
      </c>
      <c r="P27" s="221">
        <f t="shared" si="2"/>
        <v>-50</v>
      </c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</row>
    <row r="28" spans="1:99" x14ac:dyDescent="0.25">
      <c r="A28" s="73"/>
      <c r="B28" s="218" t="s">
        <v>33</v>
      </c>
      <c r="C28" s="344">
        <v>12</v>
      </c>
      <c r="D28" s="345">
        <f>C28/$C$36</f>
        <v>0.22222222222222221</v>
      </c>
      <c r="E28" s="344">
        <v>17</v>
      </c>
      <c r="F28" s="345">
        <f t="shared" ref="F26:F28" si="9">E28/$E$36</f>
        <v>0.20481927710843373</v>
      </c>
      <c r="G28" s="344">
        <v>1</v>
      </c>
      <c r="H28" s="345">
        <f t="shared" ref="H27:H28" si="10">G28/$G$36</f>
        <v>0.125</v>
      </c>
      <c r="I28" s="344">
        <v>14</v>
      </c>
      <c r="J28" s="345">
        <f>I28/$I$36</f>
        <v>0.17073170731707318</v>
      </c>
      <c r="K28" s="344">
        <v>8</v>
      </c>
      <c r="L28" s="345">
        <f>K28/$K$36</f>
        <v>0.18604651162790697</v>
      </c>
      <c r="M28" s="347">
        <v>1</v>
      </c>
      <c r="N28" s="219">
        <f t="shared" si="1"/>
        <v>52</v>
      </c>
      <c r="O28" s="220">
        <f>N28/$N$36</f>
        <v>0.19259259259259259</v>
      </c>
      <c r="P28" s="221">
        <f t="shared" si="2"/>
        <v>51</v>
      </c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</row>
    <row r="29" spans="1:99" ht="15.75" customHeight="1" x14ac:dyDescent="0.25">
      <c r="A29" s="73"/>
      <c r="B29" s="218" t="s">
        <v>115</v>
      </c>
      <c r="C29" s="344"/>
      <c r="D29" s="345"/>
      <c r="E29" s="344"/>
      <c r="F29" s="345"/>
      <c r="G29" s="344"/>
      <c r="H29" s="345"/>
      <c r="I29" s="344">
        <v>1</v>
      </c>
      <c r="J29" s="345">
        <f>I29/$I$36</f>
        <v>1.2195121951219513E-2</v>
      </c>
      <c r="K29" s="344"/>
      <c r="L29" s="345"/>
      <c r="M29" s="347">
        <v>2</v>
      </c>
      <c r="N29" s="219">
        <f t="shared" si="1"/>
        <v>1</v>
      </c>
      <c r="O29" s="220">
        <f>N29/$N$36</f>
        <v>3.7037037037037038E-3</v>
      </c>
      <c r="P29" s="221">
        <f t="shared" si="2"/>
        <v>-1</v>
      </c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</row>
    <row r="30" spans="1:99" s="360" customFormat="1" ht="15.75" customHeight="1" x14ac:dyDescent="0.2">
      <c r="A30" s="351"/>
      <c r="B30" s="352" t="s">
        <v>81</v>
      </c>
      <c r="C30" s="353"/>
      <c r="D30" s="354"/>
      <c r="E30" s="353">
        <v>2</v>
      </c>
      <c r="F30" s="354">
        <f>E30/$E$36</f>
        <v>2.4096385542168676E-2</v>
      </c>
      <c r="G30" s="353"/>
      <c r="H30" s="354"/>
      <c r="I30" s="353"/>
      <c r="J30" s="354"/>
      <c r="K30" s="353"/>
      <c r="L30" s="354"/>
      <c r="M30" s="355">
        <v>2</v>
      </c>
      <c r="N30" s="356">
        <f t="shared" si="1"/>
        <v>2</v>
      </c>
      <c r="O30" s="357">
        <f>N30/$N$36</f>
        <v>7.4074074074074077E-3</v>
      </c>
      <c r="P30" s="358">
        <f t="shared" si="2"/>
        <v>0</v>
      </c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</row>
    <row r="31" spans="1:99" s="360" customFormat="1" ht="14.25" customHeight="1" x14ac:dyDescent="0.2">
      <c r="A31" s="351"/>
      <c r="B31" s="352" t="s">
        <v>120</v>
      </c>
      <c r="C31" s="353">
        <v>1</v>
      </c>
      <c r="D31" s="354">
        <f t="shared" ref="D31:D32" si="11">C31/$C$36</f>
        <v>1.8518518518518517E-2</v>
      </c>
      <c r="E31" s="353">
        <v>1</v>
      </c>
      <c r="F31" s="354">
        <f>E31/$E$36</f>
        <v>1.2048192771084338E-2</v>
      </c>
      <c r="G31" s="353"/>
      <c r="H31" s="354"/>
      <c r="I31" s="353"/>
      <c r="J31" s="354"/>
      <c r="K31" s="353"/>
      <c r="L31" s="354"/>
      <c r="M31" s="355">
        <v>1</v>
      </c>
      <c r="N31" s="356">
        <f t="shared" si="1"/>
        <v>2</v>
      </c>
      <c r="O31" s="357">
        <f>N31/$N$36</f>
        <v>7.4074074074074077E-3</v>
      </c>
      <c r="P31" s="358">
        <f t="shared" si="2"/>
        <v>1</v>
      </c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359"/>
      <c r="BI31" s="359"/>
      <c r="BJ31" s="359"/>
      <c r="BK31" s="359"/>
      <c r="BL31" s="359"/>
      <c r="BM31" s="359"/>
      <c r="BN31" s="359"/>
      <c r="BO31" s="359"/>
      <c r="BP31" s="359"/>
      <c r="BQ31" s="359"/>
      <c r="BR31" s="359"/>
      <c r="BS31" s="359"/>
      <c r="BT31" s="359"/>
      <c r="BU31" s="359"/>
    </row>
    <row r="32" spans="1:99" s="360" customFormat="1" ht="14.25" customHeight="1" x14ac:dyDescent="0.2">
      <c r="A32" s="351"/>
      <c r="B32" s="352" t="s">
        <v>91</v>
      </c>
      <c r="C32" s="353">
        <v>1</v>
      </c>
      <c r="D32" s="354">
        <f t="shared" si="11"/>
        <v>1.8518518518518517E-2</v>
      </c>
      <c r="E32" s="353"/>
      <c r="F32" s="354"/>
      <c r="G32" s="353"/>
      <c r="H32" s="354"/>
      <c r="I32" s="353"/>
      <c r="J32" s="354"/>
      <c r="K32" s="353"/>
      <c r="L32" s="354"/>
      <c r="M32" s="355"/>
      <c r="N32" s="356">
        <f t="shared" si="1"/>
        <v>1</v>
      </c>
      <c r="O32" s="357"/>
      <c r="P32" s="358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59"/>
      <c r="BT32" s="359"/>
      <c r="BU32" s="359"/>
    </row>
    <row r="33" spans="1:73" ht="13.5" customHeight="1" x14ac:dyDescent="0.25">
      <c r="A33" s="73"/>
      <c r="B33" s="218" t="s">
        <v>131</v>
      </c>
      <c r="C33" s="344"/>
      <c r="D33" s="345"/>
      <c r="E33" s="344"/>
      <c r="F33" s="345"/>
      <c r="G33" s="344"/>
      <c r="H33" s="345"/>
      <c r="I33" s="344">
        <v>1</v>
      </c>
      <c r="J33" s="345">
        <f t="shared" ref="J30:J33" si="12">I33/$I$36</f>
        <v>1.2195121951219513E-2</v>
      </c>
      <c r="K33" s="344"/>
      <c r="L33" s="345"/>
      <c r="M33" s="347">
        <v>2</v>
      </c>
      <c r="N33" s="219">
        <f t="shared" si="1"/>
        <v>1</v>
      </c>
      <c r="O33" s="220">
        <f>N33/$N$36</f>
        <v>3.7037037037037038E-3</v>
      </c>
      <c r="P33" s="221">
        <f t="shared" si="2"/>
        <v>-1</v>
      </c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</row>
    <row r="34" spans="1:73" ht="15.75" customHeight="1" x14ac:dyDescent="0.25">
      <c r="A34" s="73"/>
      <c r="B34" s="218" t="s">
        <v>92</v>
      </c>
      <c r="C34" s="344">
        <v>1</v>
      </c>
      <c r="D34" s="345">
        <f>C34/$C$36</f>
        <v>1.8518518518518517E-2</v>
      </c>
      <c r="E34" s="344"/>
      <c r="F34" s="345"/>
      <c r="G34" s="344"/>
      <c r="H34" s="345"/>
      <c r="I34" s="344"/>
      <c r="J34" s="345"/>
      <c r="K34" s="344">
        <v>1</v>
      </c>
      <c r="L34" s="345">
        <f>K34/$K$36</f>
        <v>2.3255813953488372E-2</v>
      </c>
      <c r="M34" s="347">
        <v>3</v>
      </c>
      <c r="N34" s="219">
        <f t="shared" si="1"/>
        <v>2</v>
      </c>
      <c r="O34" s="220">
        <f>N34/$N$36</f>
        <v>7.4074074074074077E-3</v>
      </c>
      <c r="P34" s="221">
        <f t="shared" si="2"/>
        <v>-1</v>
      </c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</row>
    <row r="35" spans="1:73" ht="15.75" customHeight="1" x14ac:dyDescent="0.25">
      <c r="A35" s="73"/>
      <c r="B35" s="218" t="s">
        <v>98</v>
      </c>
      <c r="C35" s="344"/>
      <c r="D35" s="345"/>
      <c r="E35" s="344">
        <v>2</v>
      </c>
      <c r="F35" s="345">
        <f>E35/$E$36</f>
        <v>2.4096385542168676E-2</v>
      </c>
      <c r="G35" s="344"/>
      <c r="H35" s="345"/>
      <c r="I35" s="344"/>
      <c r="J35" s="345"/>
      <c r="K35" s="344"/>
      <c r="L35" s="345"/>
      <c r="M35" s="347"/>
      <c r="N35" s="219">
        <f t="shared" si="1"/>
        <v>2</v>
      </c>
      <c r="O35" s="220"/>
      <c r="P35" s="221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</row>
    <row r="36" spans="1:73" ht="15.75" thickBot="1" x14ac:dyDescent="0.3">
      <c r="A36" s="73"/>
      <c r="B36" s="222" t="s">
        <v>16</v>
      </c>
      <c r="C36" s="223">
        <f>SUM(C5:C35)</f>
        <v>54</v>
      </c>
      <c r="D36" s="224">
        <f>C36/$C$36</f>
        <v>1</v>
      </c>
      <c r="E36" s="223">
        <f>SUM(E5:E35)</f>
        <v>83</v>
      </c>
      <c r="F36" s="224">
        <f>E36/$E$36</f>
        <v>1</v>
      </c>
      <c r="G36" s="223">
        <f>SUM(G5:G35)</f>
        <v>8</v>
      </c>
      <c r="H36" s="224">
        <f>G36/$G$36</f>
        <v>1</v>
      </c>
      <c r="I36" s="223">
        <f>SUM(I5:I35)</f>
        <v>82</v>
      </c>
      <c r="J36" s="224">
        <f>I36/$I$36</f>
        <v>1</v>
      </c>
      <c r="K36" s="223">
        <f>SUM(K5:K35)</f>
        <v>43</v>
      </c>
      <c r="L36" s="225">
        <f>K36/$K$36</f>
        <v>1</v>
      </c>
      <c r="M36" s="222">
        <f>SUM(M5:M34)</f>
        <v>298</v>
      </c>
      <c r="N36" s="223">
        <f>SUM(N5:N35)</f>
        <v>270</v>
      </c>
      <c r="O36" s="224">
        <f>N36/$N$36</f>
        <v>1</v>
      </c>
      <c r="P36" s="335">
        <f t="shared" si="2"/>
        <v>-28</v>
      </c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</row>
    <row r="37" spans="1:73" x14ac:dyDescent="0.25">
      <c r="A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81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</row>
    <row r="38" spans="1:73" s="58" customFormat="1" x14ac:dyDescent="0.25"/>
    <row r="39" spans="1:73" s="58" customFormat="1" x14ac:dyDescent="0.25"/>
    <row r="40" spans="1:73" s="58" customFormat="1" x14ac:dyDescent="0.25"/>
    <row r="41" spans="1:73" s="58" customFormat="1" x14ac:dyDescent="0.25"/>
    <row r="42" spans="1:73" s="58" customFormat="1" x14ac:dyDescent="0.25"/>
    <row r="43" spans="1:73" s="58" customFormat="1" x14ac:dyDescent="0.25"/>
    <row r="44" spans="1:73" s="58" customFormat="1" x14ac:dyDescent="0.25"/>
    <row r="45" spans="1:73" s="58" customFormat="1" x14ac:dyDescent="0.25"/>
    <row r="46" spans="1:73" s="58" customFormat="1" x14ac:dyDescent="0.25"/>
    <row r="47" spans="1:73" s="58" customFormat="1" x14ac:dyDescent="0.25"/>
    <row r="48" spans="1:73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  <row r="55" s="58" customFormat="1" x14ac:dyDescent="0.25"/>
    <row r="56" s="58" customFormat="1" x14ac:dyDescent="0.25"/>
    <row r="57" s="58" customFormat="1" x14ac:dyDescent="0.25"/>
    <row r="58" s="58" customFormat="1" x14ac:dyDescent="0.25"/>
    <row r="59" s="58" customFormat="1" x14ac:dyDescent="0.25"/>
    <row r="60" s="58" customFormat="1" x14ac:dyDescent="0.25"/>
    <row r="61" s="58" customFormat="1" x14ac:dyDescent="0.25"/>
    <row r="62" s="58" customFormat="1" x14ac:dyDescent="0.25"/>
    <row r="63" s="58" customFormat="1" x14ac:dyDescent="0.25"/>
    <row r="64" s="58" customFormat="1" x14ac:dyDescent="0.25"/>
    <row r="65" s="58" customFormat="1" x14ac:dyDescent="0.25"/>
    <row r="66" s="58" customFormat="1" x14ac:dyDescent="0.25"/>
    <row r="67" s="58" customFormat="1" x14ac:dyDescent="0.25"/>
    <row r="68" s="58" customFormat="1" x14ac:dyDescent="0.25"/>
    <row r="69" s="58" customFormat="1" x14ac:dyDescent="0.25"/>
    <row r="70" s="58" customFormat="1" x14ac:dyDescent="0.25"/>
    <row r="71" s="58" customFormat="1" x14ac:dyDescent="0.25"/>
    <row r="72" s="58" customFormat="1" x14ac:dyDescent="0.25"/>
    <row r="73" s="58" customFormat="1" x14ac:dyDescent="0.25"/>
    <row r="74" s="58" customFormat="1" x14ac:dyDescent="0.25"/>
    <row r="75" s="58" customFormat="1" x14ac:dyDescent="0.25"/>
    <row r="76" s="58" customFormat="1" x14ac:dyDescent="0.25"/>
    <row r="77" s="58" customFormat="1" x14ac:dyDescent="0.25"/>
    <row r="78" s="58" customFormat="1" x14ac:dyDescent="0.25"/>
    <row r="79" s="58" customFormat="1" x14ac:dyDescent="0.25"/>
    <row r="80" s="58" customFormat="1" x14ac:dyDescent="0.25"/>
    <row r="81" s="58" customFormat="1" x14ac:dyDescent="0.25"/>
    <row r="82" s="58" customFormat="1" x14ac:dyDescent="0.25"/>
    <row r="83" s="58" customFormat="1" x14ac:dyDescent="0.25"/>
    <row r="84" s="58" customFormat="1" x14ac:dyDescent="0.25"/>
    <row r="85" s="58" customFormat="1" x14ac:dyDescent="0.25"/>
    <row r="86" s="58" customFormat="1" x14ac:dyDescent="0.25"/>
    <row r="87" s="58" customFormat="1" x14ac:dyDescent="0.25"/>
    <row r="88" s="58" customFormat="1" x14ac:dyDescent="0.25"/>
    <row r="89" s="58" customFormat="1" x14ac:dyDescent="0.25"/>
    <row r="90" s="58" customFormat="1" x14ac:dyDescent="0.25"/>
    <row r="91" s="58" customFormat="1" x14ac:dyDescent="0.25"/>
    <row r="92" s="58" customFormat="1" x14ac:dyDescent="0.25"/>
    <row r="93" s="58" customFormat="1" x14ac:dyDescent="0.25"/>
    <row r="94" s="58" customFormat="1" x14ac:dyDescent="0.25"/>
    <row r="95" s="58" customFormat="1" x14ac:dyDescent="0.25"/>
    <row r="96" s="58" customFormat="1" x14ac:dyDescent="0.25"/>
    <row r="97" s="58" customFormat="1" x14ac:dyDescent="0.25"/>
    <row r="98" s="58" customFormat="1" x14ac:dyDescent="0.25"/>
    <row r="99" s="58" customFormat="1" x14ac:dyDescent="0.25"/>
    <row r="100" s="58" customFormat="1" x14ac:dyDescent="0.25"/>
    <row r="101" s="58" customFormat="1" x14ac:dyDescent="0.25"/>
    <row r="102" s="58" customFormat="1" x14ac:dyDescent="0.25"/>
    <row r="103" s="58" customFormat="1" x14ac:dyDescent="0.25"/>
    <row r="104" s="58" customFormat="1" x14ac:dyDescent="0.25"/>
    <row r="105" s="58" customFormat="1" x14ac:dyDescent="0.25"/>
    <row r="106" s="58" customFormat="1" x14ac:dyDescent="0.25"/>
    <row r="107" s="58" customFormat="1" x14ac:dyDescent="0.25"/>
    <row r="108" s="58" customFormat="1" x14ac:dyDescent="0.25"/>
    <row r="109" s="58" customFormat="1" x14ac:dyDescent="0.25"/>
    <row r="110" s="58" customFormat="1" x14ac:dyDescent="0.25"/>
    <row r="111" s="58" customFormat="1" x14ac:dyDescent="0.25"/>
    <row r="112" s="58" customFormat="1" x14ac:dyDescent="0.25"/>
    <row r="113" s="58" customFormat="1" x14ac:dyDescent="0.25"/>
    <row r="114" s="58" customFormat="1" x14ac:dyDescent="0.25"/>
    <row r="115" s="58" customFormat="1" x14ac:dyDescent="0.25"/>
    <row r="116" s="58" customFormat="1" x14ac:dyDescent="0.25"/>
    <row r="117" s="58" customFormat="1" x14ac:dyDescent="0.25"/>
    <row r="118" s="58" customFormat="1" x14ac:dyDescent="0.25"/>
    <row r="119" s="58" customFormat="1" x14ac:dyDescent="0.25"/>
    <row r="120" s="58" customFormat="1" x14ac:dyDescent="0.25"/>
    <row r="121" s="58" customFormat="1" x14ac:dyDescent="0.25"/>
    <row r="122" s="58" customFormat="1" x14ac:dyDescent="0.25"/>
    <row r="123" s="58" customFormat="1" x14ac:dyDescent="0.25"/>
    <row r="124" s="58" customFormat="1" x14ac:dyDescent="0.25"/>
    <row r="125" s="58" customFormat="1" x14ac:dyDescent="0.25"/>
    <row r="126" s="58" customFormat="1" x14ac:dyDescent="0.25"/>
    <row r="127" s="58" customFormat="1" x14ac:dyDescent="0.25"/>
    <row r="128" s="58" customFormat="1" x14ac:dyDescent="0.25"/>
    <row r="129" s="58" customFormat="1" x14ac:dyDescent="0.25"/>
    <row r="130" s="58" customFormat="1" x14ac:dyDescent="0.25"/>
    <row r="131" s="58" customFormat="1" x14ac:dyDescent="0.25"/>
    <row r="132" s="58" customFormat="1" x14ac:dyDescent="0.25"/>
    <row r="133" s="58" customFormat="1" x14ac:dyDescent="0.25"/>
    <row r="134" s="58" customFormat="1" x14ac:dyDescent="0.25"/>
    <row r="135" s="58" customFormat="1" x14ac:dyDescent="0.25"/>
    <row r="136" s="58" customFormat="1" x14ac:dyDescent="0.25"/>
    <row r="137" s="58" customFormat="1" x14ac:dyDescent="0.25"/>
    <row r="138" s="58" customFormat="1" x14ac:dyDescent="0.25"/>
    <row r="139" s="58" customFormat="1" x14ac:dyDescent="0.25"/>
    <row r="140" s="58" customFormat="1" x14ac:dyDescent="0.25"/>
    <row r="141" s="58" customFormat="1" x14ac:dyDescent="0.25"/>
    <row r="142" s="58" customFormat="1" x14ac:dyDescent="0.25"/>
    <row r="143" s="58" customFormat="1" x14ac:dyDescent="0.25"/>
    <row r="144" s="58" customFormat="1" x14ac:dyDescent="0.25"/>
    <row r="145" s="58" customFormat="1" x14ac:dyDescent="0.25"/>
    <row r="146" s="58" customFormat="1" x14ac:dyDescent="0.25"/>
    <row r="147" s="58" customFormat="1" x14ac:dyDescent="0.25"/>
    <row r="148" s="58" customFormat="1" x14ac:dyDescent="0.25"/>
    <row r="149" s="58" customFormat="1" x14ac:dyDescent="0.25"/>
    <row r="150" s="58" customFormat="1" x14ac:dyDescent="0.25"/>
    <row r="151" s="58" customFormat="1" x14ac:dyDescent="0.25"/>
    <row r="152" s="58" customFormat="1" x14ac:dyDescent="0.25"/>
    <row r="153" s="58" customFormat="1" x14ac:dyDescent="0.25"/>
    <row r="154" s="58" customFormat="1" x14ac:dyDescent="0.25"/>
    <row r="155" s="58" customFormat="1" x14ac:dyDescent="0.25"/>
    <row r="156" s="58" customFormat="1" x14ac:dyDescent="0.25"/>
    <row r="157" s="58" customFormat="1" x14ac:dyDescent="0.25"/>
    <row r="158" s="58" customFormat="1" x14ac:dyDescent="0.25"/>
    <row r="159" s="58" customFormat="1" x14ac:dyDescent="0.25"/>
    <row r="160" s="58" customFormat="1" x14ac:dyDescent="0.25"/>
    <row r="161" s="58" customFormat="1" x14ac:dyDescent="0.25"/>
    <row r="162" s="58" customFormat="1" x14ac:dyDescent="0.25"/>
    <row r="163" s="58" customFormat="1" x14ac:dyDescent="0.25"/>
    <row r="164" s="58" customFormat="1" x14ac:dyDescent="0.25"/>
    <row r="165" s="58" customFormat="1" x14ac:dyDescent="0.25"/>
    <row r="166" s="58" customFormat="1" x14ac:dyDescent="0.25"/>
    <row r="167" s="58" customFormat="1" x14ac:dyDescent="0.25"/>
    <row r="168" s="58" customFormat="1" x14ac:dyDescent="0.25"/>
    <row r="169" s="58" customFormat="1" x14ac:dyDescent="0.25"/>
    <row r="170" s="58" customFormat="1" x14ac:dyDescent="0.25"/>
    <row r="171" s="58" customFormat="1" x14ac:dyDescent="0.25"/>
    <row r="172" s="58" customFormat="1" x14ac:dyDescent="0.25"/>
    <row r="173" s="58" customFormat="1" x14ac:dyDescent="0.25"/>
    <row r="174" s="58" customFormat="1" x14ac:dyDescent="0.25"/>
    <row r="175" s="58" customFormat="1" x14ac:dyDescent="0.25"/>
    <row r="176" s="58" customFormat="1" x14ac:dyDescent="0.25"/>
    <row r="177" s="58" customFormat="1" x14ac:dyDescent="0.25"/>
    <row r="178" s="58" customFormat="1" x14ac:dyDescent="0.25"/>
    <row r="179" s="58" customFormat="1" x14ac:dyDescent="0.25"/>
    <row r="180" s="58" customFormat="1" x14ac:dyDescent="0.25"/>
    <row r="181" s="58" customFormat="1" x14ac:dyDescent="0.25"/>
    <row r="182" s="58" customFormat="1" x14ac:dyDescent="0.25"/>
    <row r="183" s="58" customFormat="1" x14ac:dyDescent="0.25"/>
    <row r="184" s="58" customFormat="1" x14ac:dyDescent="0.25"/>
    <row r="185" s="58" customFormat="1" x14ac:dyDescent="0.25"/>
    <row r="186" s="58" customFormat="1" x14ac:dyDescent="0.25"/>
    <row r="187" s="58" customFormat="1" x14ac:dyDescent="0.25"/>
    <row r="188" s="58" customFormat="1" x14ac:dyDescent="0.25"/>
    <row r="189" s="58" customFormat="1" x14ac:dyDescent="0.25"/>
    <row r="190" s="58" customFormat="1" x14ac:dyDescent="0.25"/>
    <row r="191" s="58" customFormat="1" x14ac:dyDescent="0.25"/>
    <row r="192" s="58" customFormat="1" x14ac:dyDescent="0.25"/>
    <row r="193" s="58" customFormat="1" x14ac:dyDescent="0.25"/>
    <row r="194" s="58" customFormat="1" x14ac:dyDescent="0.25"/>
    <row r="195" s="58" customFormat="1" x14ac:dyDescent="0.25"/>
    <row r="196" s="58" customFormat="1" x14ac:dyDescent="0.25"/>
    <row r="197" s="58" customFormat="1" x14ac:dyDescent="0.25"/>
    <row r="198" s="58" customFormat="1" x14ac:dyDescent="0.25"/>
    <row r="199" s="58" customFormat="1" x14ac:dyDescent="0.25"/>
    <row r="200" s="58" customFormat="1" x14ac:dyDescent="0.25"/>
    <row r="201" s="58" customFormat="1" x14ac:dyDescent="0.25"/>
    <row r="202" s="58" customFormat="1" x14ac:dyDescent="0.25"/>
    <row r="203" s="58" customFormat="1" x14ac:dyDescent="0.25"/>
    <row r="204" s="58" customFormat="1" x14ac:dyDescent="0.25"/>
    <row r="205" s="58" customFormat="1" x14ac:dyDescent="0.25"/>
    <row r="206" s="58" customFormat="1" x14ac:dyDescent="0.25"/>
    <row r="207" s="58" customFormat="1" x14ac:dyDescent="0.25"/>
    <row r="208" s="58" customFormat="1" x14ac:dyDescent="0.25"/>
    <row r="209" s="58" customFormat="1" x14ac:dyDescent="0.25"/>
    <row r="210" s="58" customFormat="1" x14ac:dyDescent="0.25"/>
    <row r="211" s="58" customFormat="1" x14ac:dyDescent="0.25"/>
    <row r="212" s="58" customFormat="1" x14ac:dyDescent="0.25"/>
    <row r="213" s="58" customFormat="1" x14ac:dyDescent="0.25"/>
    <row r="214" s="58" customFormat="1" x14ac:dyDescent="0.25"/>
    <row r="215" s="58" customFormat="1" x14ac:dyDescent="0.25"/>
    <row r="216" s="58" customFormat="1" x14ac:dyDescent="0.25"/>
    <row r="217" s="58" customFormat="1" x14ac:dyDescent="0.25"/>
    <row r="218" s="58" customFormat="1" x14ac:dyDescent="0.25"/>
    <row r="219" s="58" customFormat="1" x14ac:dyDescent="0.25"/>
    <row r="220" s="58" customFormat="1" x14ac:dyDescent="0.25"/>
    <row r="221" s="58" customFormat="1" x14ac:dyDescent="0.25"/>
    <row r="222" s="58" customFormat="1" x14ac:dyDescent="0.25"/>
    <row r="223" s="58" customFormat="1" x14ac:dyDescent="0.25"/>
    <row r="224" s="58" customFormat="1" x14ac:dyDescent="0.25"/>
    <row r="225" s="58" customFormat="1" x14ac:dyDescent="0.25"/>
    <row r="226" s="58" customFormat="1" x14ac:dyDescent="0.25"/>
    <row r="227" s="58" customFormat="1" x14ac:dyDescent="0.25"/>
    <row r="228" s="58" customFormat="1" x14ac:dyDescent="0.25"/>
    <row r="229" s="58" customFormat="1" x14ac:dyDescent="0.25"/>
    <row r="230" s="58" customFormat="1" x14ac:dyDescent="0.25"/>
    <row r="231" s="58" customFormat="1" x14ac:dyDescent="0.25"/>
    <row r="232" s="58" customFormat="1" x14ac:dyDescent="0.25"/>
    <row r="233" s="58" customFormat="1" x14ac:dyDescent="0.25"/>
    <row r="234" s="58" customFormat="1" x14ac:dyDescent="0.25"/>
    <row r="235" s="58" customFormat="1" x14ac:dyDescent="0.25"/>
    <row r="236" s="58" customFormat="1" x14ac:dyDescent="0.25"/>
    <row r="237" s="58" customFormat="1" x14ac:dyDescent="0.25"/>
    <row r="238" s="58" customFormat="1" x14ac:dyDescent="0.25"/>
    <row r="239" s="58" customFormat="1" x14ac:dyDescent="0.25"/>
    <row r="240" s="58" customFormat="1" x14ac:dyDescent="0.25"/>
    <row r="241" s="58" customFormat="1" x14ac:dyDescent="0.25"/>
    <row r="242" s="58" customFormat="1" x14ac:dyDescent="0.25"/>
    <row r="243" s="58" customFormat="1" x14ac:dyDescent="0.25"/>
    <row r="244" s="58" customFormat="1" x14ac:dyDescent="0.25"/>
    <row r="245" s="58" customFormat="1" x14ac:dyDescent="0.25"/>
    <row r="246" s="58" customFormat="1" x14ac:dyDescent="0.25"/>
    <row r="247" s="58" customFormat="1" x14ac:dyDescent="0.25"/>
    <row r="248" s="58" customFormat="1" x14ac:dyDescent="0.25"/>
    <row r="249" s="58" customFormat="1" x14ac:dyDescent="0.25"/>
    <row r="250" s="58" customFormat="1" x14ac:dyDescent="0.25"/>
    <row r="251" s="58" customFormat="1" x14ac:dyDescent="0.25"/>
    <row r="252" s="58" customFormat="1" x14ac:dyDescent="0.25"/>
    <row r="253" s="58" customFormat="1" x14ac:dyDescent="0.25"/>
    <row r="254" s="58" customFormat="1" x14ac:dyDescent="0.25"/>
    <row r="255" s="58" customFormat="1" x14ac:dyDescent="0.25"/>
    <row r="256" s="58" customFormat="1" x14ac:dyDescent="0.25"/>
    <row r="257" s="58" customFormat="1" x14ac:dyDescent="0.25"/>
    <row r="258" s="58" customFormat="1" x14ac:dyDescent="0.25"/>
    <row r="259" s="58" customFormat="1" x14ac:dyDescent="0.25"/>
    <row r="260" s="58" customFormat="1" x14ac:dyDescent="0.25"/>
    <row r="261" s="58" customFormat="1" x14ac:dyDescent="0.25"/>
    <row r="262" s="58" customFormat="1" x14ac:dyDescent="0.25"/>
    <row r="263" s="58" customFormat="1" x14ac:dyDescent="0.25"/>
    <row r="264" s="58" customFormat="1" x14ac:dyDescent="0.25"/>
    <row r="265" s="58" customFormat="1" x14ac:dyDescent="0.25"/>
    <row r="266" s="58" customFormat="1" x14ac:dyDescent="0.25"/>
    <row r="267" s="58" customFormat="1" x14ac:dyDescent="0.25"/>
    <row r="268" s="58" customFormat="1" x14ac:dyDescent="0.25"/>
    <row r="269" s="58" customFormat="1" x14ac:dyDescent="0.25"/>
    <row r="270" s="58" customFormat="1" x14ac:dyDescent="0.25"/>
    <row r="271" s="58" customFormat="1" x14ac:dyDescent="0.25"/>
    <row r="272" s="58" customFormat="1" x14ac:dyDescent="0.25"/>
    <row r="273" s="58" customFormat="1" x14ac:dyDescent="0.25"/>
    <row r="274" s="58" customFormat="1" x14ac:dyDescent="0.25"/>
    <row r="275" s="58" customFormat="1" x14ac:dyDescent="0.25"/>
    <row r="276" s="58" customFormat="1" x14ac:dyDescent="0.25"/>
    <row r="277" s="58" customFormat="1" x14ac:dyDescent="0.25"/>
    <row r="278" s="58" customFormat="1" x14ac:dyDescent="0.25"/>
    <row r="279" s="58" customFormat="1" x14ac:dyDescent="0.25"/>
    <row r="280" s="58" customFormat="1" x14ac:dyDescent="0.25"/>
    <row r="281" s="58" customFormat="1" x14ac:dyDescent="0.25"/>
    <row r="282" s="58" customFormat="1" x14ac:dyDescent="0.25"/>
    <row r="283" s="58" customFormat="1" x14ac:dyDescent="0.25"/>
    <row r="284" s="58" customFormat="1" x14ac:dyDescent="0.25"/>
    <row r="285" s="58" customFormat="1" x14ac:dyDescent="0.25"/>
    <row r="286" s="58" customFormat="1" x14ac:dyDescent="0.25"/>
    <row r="287" s="58" customFormat="1" x14ac:dyDescent="0.25"/>
    <row r="288" s="58" customFormat="1" x14ac:dyDescent="0.25"/>
    <row r="289" s="58" customFormat="1" x14ac:dyDescent="0.25"/>
    <row r="290" s="58" customFormat="1" x14ac:dyDescent="0.25"/>
    <row r="291" s="58" customFormat="1" x14ac:dyDescent="0.25"/>
    <row r="292" s="58" customFormat="1" x14ac:dyDescent="0.25"/>
    <row r="293" s="58" customFormat="1" x14ac:dyDescent="0.25"/>
    <row r="294" s="58" customFormat="1" x14ac:dyDescent="0.25"/>
    <row r="295" s="58" customFormat="1" x14ac:dyDescent="0.25"/>
    <row r="296" s="58" customFormat="1" x14ac:dyDescent="0.25"/>
    <row r="297" s="58" customFormat="1" x14ac:dyDescent="0.25"/>
    <row r="298" s="58" customFormat="1" x14ac:dyDescent="0.25"/>
    <row r="299" s="58" customFormat="1" x14ac:dyDescent="0.25"/>
    <row r="300" s="58" customFormat="1" x14ac:dyDescent="0.25"/>
    <row r="301" s="58" customFormat="1" x14ac:dyDescent="0.25"/>
    <row r="302" s="58" customFormat="1" x14ac:dyDescent="0.25"/>
    <row r="303" s="58" customFormat="1" x14ac:dyDescent="0.25"/>
    <row r="304" s="58" customFormat="1" x14ac:dyDescent="0.25"/>
    <row r="305" s="58" customFormat="1" x14ac:dyDescent="0.25"/>
    <row r="306" s="58" customFormat="1" x14ac:dyDescent="0.25"/>
    <row r="307" s="58" customFormat="1" x14ac:dyDescent="0.25"/>
    <row r="308" s="58" customFormat="1" x14ac:dyDescent="0.25"/>
    <row r="309" s="58" customFormat="1" x14ac:dyDescent="0.25"/>
    <row r="310" s="58" customFormat="1" x14ac:dyDescent="0.25"/>
    <row r="311" s="58" customFormat="1" x14ac:dyDescent="0.25"/>
    <row r="312" s="58" customFormat="1" x14ac:dyDescent="0.25"/>
    <row r="313" s="58" customFormat="1" x14ac:dyDescent="0.25"/>
    <row r="314" s="58" customFormat="1" x14ac:dyDescent="0.25"/>
    <row r="315" s="58" customFormat="1" x14ac:dyDescent="0.25"/>
    <row r="316" s="58" customFormat="1" x14ac:dyDescent="0.25"/>
  </sheetData>
  <mergeCells count="6">
    <mergeCell ref="N3:P3"/>
    <mergeCell ref="C3:D3"/>
    <mergeCell ref="E3:F3"/>
    <mergeCell ref="I3:J3"/>
    <mergeCell ref="K3:L3"/>
    <mergeCell ref="G3:H3"/>
  </mergeCells>
  <phoneticPr fontId="1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130" zoomScaleNormal="130" workbookViewId="0">
      <selection activeCell="O18" sqref="O18"/>
    </sheetView>
  </sheetViews>
  <sheetFormatPr defaultRowHeight="15" x14ac:dyDescent="0.25"/>
  <cols>
    <col min="1" max="1" width="0.140625" style="58" customWidth="1"/>
    <col min="2" max="2" width="12.7109375" customWidth="1"/>
    <col min="3" max="3" width="4" style="58" bestFit="1" customWidth="1"/>
    <col min="4" max="4" width="4.85546875" style="58" bestFit="1" customWidth="1"/>
    <col min="5" max="5" width="3.7109375" style="58" customWidth="1"/>
    <col min="6" max="6" width="4.85546875" style="58" bestFit="1" customWidth="1"/>
    <col min="7" max="7" width="4" style="58" bestFit="1" customWidth="1"/>
    <col min="8" max="8" width="4.5703125" style="58" customWidth="1"/>
    <col min="9" max="9" width="3.85546875" style="58" customWidth="1"/>
    <col min="10" max="10" width="4.85546875" style="58" bestFit="1" customWidth="1"/>
    <col min="11" max="11" width="4" style="58" bestFit="1" customWidth="1"/>
    <col min="12" max="12" width="4.140625" style="58" customWidth="1"/>
    <col min="13" max="13" width="3.7109375" style="58" customWidth="1"/>
    <col min="14" max="14" width="4.85546875" style="58" bestFit="1" customWidth="1"/>
    <col min="15" max="15" width="4" bestFit="1" customWidth="1"/>
    <col min="16" max="16" width="4.85546875" bestFit="1" customWidth="1"/>
    <col min="17" max="17" width="4" bestFit="1" customWidth="1"/>
    <col min="18" max="18" width="4.85546875" bestFit="1" customWidth="1"/>
    <col min="19" max="19" width="4.28515625" customWidth="1"/>
    <col min="20" max="21" width="4.5703125" customWidth="1"/>
    <col min="22" max="22" width="5.140625" customWidth="1"/>
    <col min="23" max="23" width="3.85546875" customWidth="1"/>
    <col min="24" max="24" width="4.5703125" customWidth="1"/>
    <col min="25" max="25" width="3.42578125" customWidth="1"/>
    <col min="26" max="26" width="5.140625" customWidth="1"/>
    <col min="27" max="27" width="3.7109375" customWidth="1"/>
    <col min="28" max="28" width="4.7109375" customWidth="1"/>
  </cols>
  <sheetData>
    <row r="1" spans="1:28" s="29" customFormat="1" ht="12.75" x14ac:dyDescent="0.2">
      <c r="A1" s="57"/>
      <c r="B1" s="14" t="s">
        <v>85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8" s="29" customFormat="1" ht="12.75" x14ac:dyDescent="0.2">
      <c r="A2" s="57"/>
      <c r="B2" s="14" t="s">
        <v>100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8" s="29" customFormat="1" ht="12.75" thickBot="1" x14ac:dyDescent="0.25">
      <c r="A3" s="57"/>
      <c r="B3" s="3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28" ht="18.75" customHeight="1" thickBot="1" x14ac:dyDescent="0.3">
      <c r="A4" s="59"/>
      <c r="B4" s="361"/>
      <c r="C4" s="387" t="s">
        <v>94</v>
      </c>
      <c r="D4" s="388"/>
      <c r="E4" s="362" t="s">
        <v>95</v>
      </c>
      <c r="F4" s="363"/>
      <c r="G4" s="362" t="s">
        <v>97</v>
      </c>
      <c r="H4" s="363"/>
      <c r="I4" s="362" t="s">
        <v>99</v>
      </c>
      <c r="J4" s="363"/>
      <c r="K4" s="362" t="s">
        <v>101</v>
      </c>
      <c r="L4" s="363"/>
      <c r="M4" s="362" t="s">
        <v>103</v>
      </c>
      <c r="N4" s="363"/>
      <c r="O4" s="362" t="s">
        <v>104</v>
      </c>
      <c r="P4" s="363"/>
      <c r="Q4" s="362" t="s">
        <v>105</v>
      </c>
      <c r="R4" s="363"/>
      <c r="S4" s="362" t="s">
        <v>110</v>
      </c>
      <c r="T4" s="363"/>
      <c r="U4" s="362" t="s">
        <v>112</v>
      </c>
      <c r="V4" s="363"/>
      <c r="W4" s="362" t="s">
        <v>116</v>
      </c>
      <c r="X4" s="363"/>
      <c r="Y4" s="362" t="s">
        <v>123</v>
      </c>
      <c r="Z4" s="363"/>
      <c r="AA4" s="362" t="s">
        <v>127</v>
      </c>
      <c r="AB4" s="363"/>
    </row>
    <row r="5" spans="1:28" ht="15.75" thickBot="1" x14ac:dyDescent="0.3">
      <c r="A5" s="59"/>
      <c r="B5" s="364"/>
      <c r="C5" s="365" t="s">
        <v>48</v>
      </c>
      <c r="D5" s="366" t="s">
        <v>49</v>
      </c>
      <c r="E5" s="365" t="s">
        <v>48</v>
      </c>
      <c r="F5" s="366" t="s">
        <v>49</v>
      </c>
      <c r="G5" s="365" t="s">
        <v>48</v>
      </c>
      <c r="H5" s="366" t="s">
        <v>49</v>
      </c>
      <c r="I5" s="365" t="s">
        <v>48</v>
      </c>
      <c r="J5" s="366" t="s">
        <v>49</v>
      </c>
      <c r="K5" s="365" t="s">
        <v>48</v>
      </c>
      <c r="L5" s="366" t="s">
        <v>49</v>
      </c>
      <c r="M5" s="365" t="s">
        <v>48</v>
      </c>
      <c r="N5" s="366" t="s">
        <v>49</v>
      </c>
      <c r="O5" s="365" t="s">
        <v>48</v>
      </c>
      <c r="P5" s="366" t="s">
        <v>49</v>
      </c>
      <c r="Q5" s="365" t="s">
        <v>48</v>
      </c>
      <c r="R5" s="366" t="s">
        <v>49</v>
      </c>
      <c r="S5" s="365" t="s">
        <v>48</v>
      </c>
      <c r="T5" s="366" t="s">
        <v>49</v>
      </c>
      <c r="U5" s="365" t="s">
        <v>48</v>
      </c>
      <c r="V5" s="366" t="s">
        <v>49</v>
      </c>
      <c r="W5" s="365" t="s">
        <v>48</v>
      </c>
      <c r="X5" s="366" t="s">
        <v>49</v>
      </c>
      <c r="Y5" s="365" t="s">
        <v>48</v>
      </c>
      <c r="Z5" s="366" t="s">
        <v>49</v>
      </c>
      <c r="AA5" s="365" t="s">
        <v>48</v>
      </c>
      <c r="AB5" s="366" t="s">
        <v>49</v>
      </c>
    </row>
    <row r="6" spans="1:28" s="58" customFormat="1" x14ac:dyDescent="0.25">
      <c r="A6" s="60"/>
      <c r="B6" s="367" t="s">
        <v>25</v>
      </c>
      <c r="C6" s="368">
        <v>40</v>
      </c>
      <c r="D6" s="369">
        <f t="shared" ref="D6:D11" si="0">C6/$C$11</f>
        <v>0.1388888888888889</v>
      </c>
      <c r="E6" s="368">
        <v>50</v>
      </c>
      <c r="F6" s="369">
        <f t="shared" ref="F6:F11" si="1">E6/$E$11</f>
        <v>0.16666666666666666</v>
      </c>
      <c r="G6" s="368">
        <v>47</v>
      </c>
      <c r="H6" s="369">
        <f t="shared" ref="H6:H11" si="2">G6/$G$11</f>
        <v>0.15112540192926044</v>
      </c>
      <c r="I6" s="368">
        <v>45</v>
      </c>
      <c r="J6" s="369">
        <f t="shared" ref="J6:J11" si="3">I6/$I$11</f>
        <v>0.15</v>
      </c>
      <c r="K6" s="368">
        <v>47</v>
      </c>
      <c r="L6" s="369">
        <f t="shared" ref="L6:L11" si="4">K6/$K$11</f>
        <v>0.14687500000000001</v>
      </c>
      <c r="M6" s="368">
        <v>50</v>
      </c>
      <c r="N6" s="369">
        <v>0.15479876160990713</v>
      </c>
      <c r="O6" s="368">
        <v>52</v>
      </c>
      <c r="P6" s="369">
        <f t="shared" ref="P6:P11" si="5">O6/$O$11</f>
        <v>0.16149068322981366</v>
      </c>
      <c r="Q6" s="368">
        <v>53</v>
      </c>
      <c r="R6" s="369">
        <f t="shared" ref="R6:R11" si="6">Q6/$O$11</f>
        <v>0.16459627329192547</v>
      </c>
      <c r="S6" s="368">
        <v>51</v>
      </c>
      <c r="T6" s="369">
        <f>S6/$S$11</f>
        <v>0.18149466192170818</v>
      </c>
      <c r="U6" s="368">
        <v>54</v>
      </c>
      <c r="V6" s="369">
        <f>U6/$U$11</f>
        <v>0.18620689655172415</v>
      </c>
      <c r="W6" s="368">
        <v>51</v>
      </c>
      <c r="X6" s="369">
        <f>W6/$W$11</f>
        <v>0.1705685618729097</v>
      </c>
      <c r="Y6" s="368">
        <v>58</v>
      </c>
      <c r="Z6" s="369">
        <f>Y6/$Y$11</f>
        <v>0.1939799331103679</v>
      </c>
      <c r="AA6" s="368">
        <v>41</v>
      </c>
      <c r="AB6" s="369">
        <f>AA6/$AA$11</f>
        <v>0.15185185185185185</v>
      </c>
    </row>
    <row r="7" spans="1:28" s="58" customFormat="1" x14ac:dyDescent="0.25">
      <c r="A7" s="60"/>
      <c r="B7" s="370" t="s">
        <v>28</v>
      </c>
      <c r="C7" s="368">
        <v>105</v>
      </c>
      <c r="D7" s="369">
        <f t="shared" si="0"/>
        <v>0.36458333333333331</v>
      </c>
      <c r="E7" s="368">
        <v>107</v>
      </c>
      <c r="F7" s="369">
        <f t="shared" si="1"/>
        <v>0.35666666666666669</v>
      </c>
      <c r="G7" s="368">
        <v>113</v>
      </c>
      <c r="H7" s="369">
        <f t="shared" si="2"/>
        <v>0.36334405144694532</v>
      </c>
      <c r="I7" s="368">
        <v>103</v>
      </c>
      <c r="J7" s="369">
        <f t="shared" si="3"/>
        <v>0.34333333333333332</v>
      </c>
      <c r="K7" s="368">
        <v>116</v>
      </c>
      <c r="L7" s="369">
        <f t="shared" si="4"/>
        <v>0.36249999999999999</v>
      </c>
      <c r="M7" s="368">
        <v>106</v>
      </c>
      <c r="N7" s="369">
        <v>0.32817337461300311</v>
      </c>
      <c r="O7" s="368">
        <v>114</v>
      </c>
      <c r="P7" s="369">
        <f t="shared" si="5"/>
        <v>0.35403726708074534</v>
      </c>
      <c r="Q7" s="368">
        <v>111</v>
      </c>
      <c r="R7" s="369">
        <f t="shared" si="6"/>
        <v>0.34472049689440992</v>
      </c>
      <c r="S7" s="368">
        <v>95</v>
      </c>
      <c r="T7" s="369">
        <f t="shared" ref="T7:T11" si="7">S7/$S$11</f>
        <v>0.33807829181494664</v>
      </c>
      <c r="U7" s="368">
        <v>94</v>
      </c>
      <c r="V7" s="369">
        <f>U7/$U$11</f>
        <v>0.32413793103448274</v>
      </c>
      <c r="W7" s="368">
        <v>107</v>
      </c>
      <c r="X7" s="369">
        <f t="shared" ref="X7:X10" si="8">W7/$W$11</f>
        <v>0.35785953177257523</v>
      </c>
      <c r="Y7" s="368">
        <v>101</v>
      </c>
      <c r="Z7" s="369">
        <f t="shared" ref="Z7:Z10" si="9">Y7/$Y$11</f>
        <v>0.33779264214046822</v>
      </c>
      <c r="AA7" s="368">
        <v>89</v>
      </c>
      <c r="AB7" s="369">
        <f t="shared" ref="AB7:AB10" si="10">AA7/$AA$11</f>
        <v>0.32962962962962961</v>
      </c>
    </row>
    <row r="8" spans="1:28" s="58" customFormat="1" ht="27.75" customHeight="1" x14ac:dyDescent="0.25">
      <c r="A8" s="60"/>
      <c r="B8" s="370" t="s">
        <v>30</v>
      </c>
      <c r="C8" s="368">
        <v>37</v>
      </c>
      <c r="D8" s="369">
        <f t="shared" si="0"/>
        <v>0.12847222222222221</v>
      </c>
      <c r="E8" s="368">
        <v>39</v>
      </c>
      <c r="F8" s="369">
        <f t="shared" si="1"/>
        <v>0.13</v>
      </c>
      <c r="G8" s="368">
        <v>36</v>
      </c>
      <c r="H8" s="369">
        <f t="shared" si="2"/>
        <v>0.1157556270096463</v>
      </c>
      <c r="I8" s="368">
        <v>40</v>
      </c>
      <c r="J8" s="369">
        <f t="shared" si="3"/>
        <v>0.13333333333333333</v>
      </c>
      <c r="K8" s="368">
        <v>44</v>
      </c>
      <c r="L8" s="369">
        <f t="shared" si="4"/>
        <v>0.13750000000000001</v>
      </c>
      <c r="M8" s="368">
        <v>42</v>
      </c>
      <c r="N8" s="369">
        <v>0.13003095975232198</v>
      </c>
      <c r="O8" s="368">
        <v>36</v>
      </c>
      <c r="P8" s="369">
        <f t="shared" si="5"/>
        <v>0.11180124223602485</v>
      </c>
      <c r="Q8" s="368">
        <v>36</v>
      </c>
      <c r="R8" s="369">
        <f t="shared" si="6"/>
        <v>0.11180124223602485</v>
      </c>
      <c r="S8" s="368">
        <v>34</v>
      </c>
      <c r="T8" s="369">
        <f t="shared" si="7"/>
        <v>0.12099644128113879</v>
      </c>
      <c r="U8" s="368">
        <v>29</v>
      </c>
      <c r="V8" s="369">
        <f>U8/$U$11</f>
        <v>0.1</v>
      </c>
      <c r="W8" s="368">
        <v>32</v>
      </c>
      <c r="X8" s="369">
        <f t="shared" si="8"/>
        <v>0.10702341137123746</v>
      </c>
      <c r="Y8" s="368">
        <v>27</v>
      </c>
      <c r="Z8" s="369">
        <f t="shared" si="9"/>
        <v>9.0301003344481601E-2</v>
      </c>
      <c r="AA8" s="368">
        <v>27</v>
      </c>
      <c r="AB8" s="369">
        <f t="shared" si="10"/>
        <v>0.1</v>
      </c>
    </row>
    <row r="9" spans="1:28" s="58" customFormat="1" ht="15.75" thickBot="1" x14ac:dyDescent="0.3">
      <c r="A9" s="60"/>
      <c r="B9" s="371" t="s">
        <v>33</v>
      </c>
      <c r="C9" s="372">
        <v>61</v>
      </c>
      <c r="D9" s="373">
        <f t="shared" si="0"/>
        <v>0.21180555555555555</v>
      </c>
      <c r="E9" s="372">
        <v>53</v>
      </c>
      <c r="F9" s="373">
        <f t="shared" si="1"/>
        <v>0.17666666666666667</v>
      </c>
      <c r="G9" s="372">
        <v>55</v>
      </c>
      <c r="H9" s="373">
        <f t="shared" si="2"/>
        <v>0.17684887459807075</v>
      </c>
      <c r="I9" s="372">
        <v>51</v>
      </c>
      <c r="J9" s="373">
        <f t="shared" si="3"/>
        <v>0.17</v>
      </c>
      <c r="K9" s="372">
        <v>55</v>
      </c>
      <c r="L9" s="373">
        <f t="shared" si="4"/>
        <v>0.171875</v>
      </c>
      <c r="M9" s="372">
        <v>59</v>
      </c>
      <c r="N9" s="373">
        <v>0.1826625386996904</v>
      </c>
      <c r="O9" s="372">
        <v>56</v>
      </c>
      <c r="P9" s="373">
        <f t="shared" si="5"/>
        <v>0.17391304347826086</v>
      </c>
      <c r="Q9" s="372">
        <v>59</v>
      </c>
      <c r="R9" s="373">
        <f t="shared" si="6"/>
        <v>0.18322981366459629</v>
      </c>
      <c r="S9" s="372">
        <v>56</v>
      </c>
      <c r="T9" s="374">
        <f t="shared" si="7"/>
        <v>0.199288256227758</v>
      </c>
      <c r="U9" s="372">
        <v>56</v>
      </c>
      <c r="V9" s="375">
        <f>U9/$U$11</f>
        <v>0.19310344827586207</v>
      </c>
      <c r="W9" s="372">
        <v>53</v>
      </c>
      <c r="X9" s="369">
        <f t="shared" si="8"/>
        <v>0.17725752508361203</v>
      </c>
      <c r="Y9" s="372">
        <v>55</v>
      </c>
      <c r="Z9" s="369">
        <f t="shared" si="9"/>
        <v>0.18394648829431437</v>
      </c>
      <c r="AA9" s="372">
        <v>52</v>
      </c>
      <c r="AB9" s="369">
        <f t="shared" si="10"/>
        <v>0.19259259259259259</v>
      </c>
    </row>
    <row r="10" spans="1:28" s="58" customFormat="1" ht="15.75" customHeight="1" thickBot="1" x14ac:dyDescent="0.3">
      <c r="A10" s="60"/>
      <c r="B10" s="380" t="s">
        <v>84</v>
      </c>
      <c r="C10" s="381">
        <f>SUM(C6:C9)</f>
        <v>243</v>
      </c>
      <c r="D10" s="382">
        <f t="shared" si="0"/>
        <v>0.84375</v>
      </c>
      <c r="E10" s="381">
        <f>SUM(E6:E9)</f>
        <v>249</v>
      </c>
      <c r="F10" s="382">
        <f t="shared" si="1"/>
        <v>0.83</v>
      </c>
      <c r="G10" s="383">
        <f>SUM(G6:G9)</f>
        <v>251</v>
      </c>
      <c r="H10" s="384">
        <f t="shared" si="2"/>
        <v>0.80707395498392287</v>
      </c>
      <c r="I10" s="381">
        <f>SUM(I6:I9)</f>
        <v>239</v>
      </c>
      <c r="J10" s="382">
        <f t="shared" si="3"/>
        <v>0.79666666666666663</v>
      </c>
      <c r="K10" s="381">
        <f>SUM(K6:K9)</f>
        <v>262</v>
      </c>
      <c r="L10" s="382">
        <f t="shared" si="4"/>
        <v>0.81874999999999998</v>
      </c>
      <c r="M10" s="381">
        <v>257</v>
      </c>
      <c r="N10" s="382">
        <v>0.79566563467492257</v>
      </c>
      <c r="O10" s="381">
        <f>SUM(O6:O9)</f>
        <v>258</v>
      </c>
      <c r="P10" s="382">
        <f t="shared" si="5"/>
        <v>0.80124223602484468</v>
      </c>
      <c r="Q10" s="381">
        <f>SUM(Q6:Q9)</f>
        <v>259</v>
      </c>
      <c r="R10" s="382">
        <f t="shared" si="6"/>
        <v>0.80434782608695654</v>
      </c>
      <c r="S10" s="381">
        <f>SUM(S6:S9)</f>
        <v>236</v>
      </c>
      <c r="T10" s="382">
        <f t="shared" si="7"/>
        <v>0.83985765124555156</v>
      </c>
      <c r="U10" s="381">
        <f>SUM(U6:U9)</f>
        <v>233</v>
      </c>
      <c r="V10" s="385">
        <f>U10/$U$11</f>
        <v>0.80344827586206902</v>
      </c>
      <c r="W10" s="381">
        <f>SUM(W6:W9)</f>
        <v>243</v>
      </c>
      <c r="X10" s="386">
        <f t="shared" si="8"/>
        <v>0.81270903010033446</v>
      </c>
      <c r="Y10" s="381">
        <f>SUM(Y6:Y9)</f>
        <v>241</v>
      </c>
      <c r="Z10" s="386">
        <f t="shared" si="9"/>
        <v>0.80602006688963213</v>
      </c>
      <c r="AA10" s="381">
        <f>SUM(AA6:AA9)</f>
        <v>209</v>
      </c>
      <c r="AB10" s="386">
        <f t="shared" si="10"/>
        <v>0.77407407407407403</v>
      </c>
    </row>
    <row r="11" spans="1:28" ht="15.75" thickBot="1" x14ac:dyDescent="0.3">
      <c r="A11" s="140"/>
      <c r="B11" s="376" t="s">
        <v>106</v>
      </c>
      <c r="C11" s="377">
        <v>288</v>
      </c>
      <c r="D11" s="378">
        <f t="shared" si="0"/>
        <v>1</v>
      </c>
      <c r="E11" s="377">
        <v>300</v>
      </c>
      <c r="F11" s="378">
        <f t="shared" si="1"/>
        <v>1</v>
      </c>
      <c r="G11" s="377">
        <v>311</v>
      </c>
      <c r="H11" s="379">
        <f t="shared" si="2"/>
        <v>1</v>
      </c>
      <c r="I11" s="377">
        <v>300</v>
      </c>
      <c r="J11" s="378">
        <f t="shared" si="3"/>
        <v>1</v>
      </c>
      <c r="K11" s="377">
        <v>320</v>
      </c>
      <c r="L11" s="378">
        <f t="shared" si="4"/>
        <v>1</v>
      </c>
      <c r="M11" s="377">
        <v>323</v>
      </c>
      <c r="N11" s="379">
        <v>1</v>
      </c>
      <c r="O11" s="377">
        <v>322</v>
      </c>
      <c r="P11" s="378">
        <f t="shared" si="5"/>
        <v>1</v>
      </c>
      <c r="Q11" s="377">
        <v>323</v>
      </c>
      <c r="R11" s="379">
        <f t="shared" si="6"/>
        <v>1.0031055900621118</v>
      </c>
      <c r="S11" s="377">
        <v>281</v>
      </c>
      <c r="T11" s="379">
        <f t="shared" si="7"/>
        <v>1</v>
      </c>
      <c r="U11" s="377">
        <v>290</v>
      </c>
      <c r="V11" s="379">
        <f>U11/$U$11</f>
        <v>1</v>
      </c>
      <c r="W11" s="377">
        <v>299</v>
      </c>
      <c r="X11" s="379">
        <f>W11/$W$11</f>
        <v>1</v>
      </c>
      <c r="Y11" s="377">
        <v>299</v>
      </c>
      <c r="Z11" s="379">
        <f>Y11/$Y$11</f>
        <v>1</v>
      </c>
      <c r="AA11" s="377">
        <v>270</v>
      </c>
      <c r="AB11" s="379">
        <f>AA11/$AA$11</f>
        <v>1</v>
      </c>
    </row>
    <row r="12" spans="1:28" x14ac:dyDescent="0.25">
      <c r="A12" s="60"/>
      <c r="B12" s="28"/>
      <c r="D12" s="139"/>
      <c r="F12" s="139"/>
      <c r="J12" s="139"/>
      <c r="L12" s="139"/>
      <c r="P12" s="138"/>
    </row>
    <row r="13" spans="1:28" x14ac:dyDescent="0.25">
      <c r="A13" s="61"/>
      <c r="B13" s="58"/>
    </row>
    <row r="14" spans="1:28" x14ac:dyDescent="0.25">
      <c r="B14" s="58"/>
    </row>
    <row r="15" spans="1:28" x14ac:dyDescent="0.25">
      <c r="B15" s="58"/>
    </row>
  </sheetData>
  <mergeCells count="13">
    <mergeCell ref="AA4:AB4"/>
    <mergeCell ref="C4:D4"/>
    <mergeCell ref="G4:H4"/>
    <mergeCell ref="E4:F4"/>
    <mergeCell ref="Y4:Z4"/>
    <mergeCell ref="W4:X4"/>
    <mergeCell ref="I4:J4"/>
    <mergeCell ref="K4:L4"/>
    <mergeCell ref="M4:N4"/>
    <mergeCell ref="U4:V4"/>
    <mergeCell ref="S4:T4"/>
    <mergeCell ref="Q4:R4"/>
    <mergeCell ref="O4:P4"/>
  </mergeCells>
  <phoneticPr fontId="10" type="noConversion"/>
  <pageMargins left="0.15748031496062992" right="0.19685039370078741" top="0.98425196850393704" bottom="0.98425196850393704" header="0.51181102362204722" footer="0.51181102362204722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S22" sqref="S22"/>
    </sheetView>
  </sheetViews>
  <sheetFormatPr defaultRowHeight="15" x14ac:dyDescent="0.25"/>
  <cols>
    <col min="1" max="1" width="2.28515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6" width="8.85546875" customWidth="1"/>
    <col min="7" max="7" width="7.85546875" customWidth="1"/>
    <col min="8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 x14ac:dyDescent="0.25">
      <c r="A1" s="14" t="s">
        <v>68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ht="15.75" thickBot="1" x14ac:dyDescent="0.3">
      <c r="A2" s="16" t="s">
        <v>134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1"/>
      <c r="B3" s="1" t="s">
        <v>34</v>
      </c>
      <c r="C3" s="311" t="s">
        <v>65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</row>
    <row r="4" spans="1:14" ht="15.75" thickBot="1" x14ac:dyDescent="0.3">
      <c r="A4" s="152"/>
      <c r="B4" s="12"/>
      <c r="C4" s="314" t="s">
        <v>2</v>
      </c>
      <c r="D4" s="315"/>
      <c r="E4" s="314" t="s">
        <v>3</v>
      </c>
      <c r="F4" s="316"/>
      <c r="G4" s="314" t="s">
        <v>4</v>
      </c>
      <c r="H4" s="315"/>
      <c r="I4" s="314" t="s">
        <v>5</v>
      </c>
      <c r="J4" s="315"/>
      <c r="K4" s="314" t="s">
        <v>6</v>
      </c>
      <c r="L4" s="315"/>
      <c r="M4" s="308" t="s">
        <v>1</v>
      </c>
      <c r="N4" s="309"/>
    </row>
    <row r="5" spans="1:14" ht="15.75" thickBot="1" x14ac:dyDescent="0.3">
      <c r="A5" s="153"/>
      <c r="B5" s="153"/>
      <c r="C5" s="202" t="s">
        <v>48</v>
      </c>
      <c r="D5" s="203" t="s">
        <v>49</v>
      </c>
      <c r="E5" s="202" t="s">
        <v>48</v>
      </c>
      <c r="F5" s="203" t="s">
        <v>49</v>
      </c>
      <c r="G5" s="228" t="s">
        <v>48</v>
      </c>
      <c r="H5" s="203" t="s">
        <v>49</v>
      </c>
      <c r="I5" s="202" t="s">
        <v>48</v>
      </c>
      <c r="J5" s="203" t="s">
        <v>49</v>
      </c>
      <c r="K5" s="202" t="s">
        <v>48</v>
      </c>
      <c r="L5" s="203" t="s">
        <v>49</v>
      </c>
      <c r="M5" s="110" t="s">
        <v>48</v>
      </c>
      <c r="N5" s="111" t="s">
        <v>49</v>
      </c>
    </row>
    <row r="6" spans="1:14" x14ac:dyDescent="0.25">
      <c r="A6" s="78">
        <v>1</v>
      </c>
      <c r="B6" s="226" t="s">
        <v>7</v>
      </c>
      <c r="C6" s="389"/>
      <c r="D6" s="229">
        <f t="shared" ref="D6:D15" si="0">C6/$C$15</f>
        <v>0</v>
      </c>
      <c r="E6" s="389"/>
      <c r="F6" s="229">
        <f t="shared" ref="F6:F15" si="1">E6/$E$15</f>
        <v>0</v>
      </c>
      <c r="G6" s="243"/>
      <c r="H6" s="229">
        <f t="shared" ref="H6:H15" si="2">G6/$G$15</f>
        <v>0</v>
      </c>
      <c r="I6" s="389"/>
      <c r="J6" s="229">
        <f t="shared" ref="J6:J15" si="3">I6/$I$15</f>
        <v>0</v>
      </c>
      <c r="K6" s="389"/>
      <c r="L6" s="193">
        <f t="shared" ref="L6:L15" si="4">K6/$K$15</f>
        <v>0</v>
      </c>
      <c r="M6" s="156">
        <f>SUM(C6,E6,G6,I6,K6)</f>
        <v>0</v>
      </c>
      <c r="N6" s="155">
        <f t="shared" ref="N6:N15" si="5">M6/$M$15</f>
        <v>0</v>
      </c>
    </row>
    <row r="7" spans="1:14" x14ac:dyDescent="0.25">
      <c r="A7" s="78">
        <v>2</v>
      </c>
      <c r="B7" s="146" t="s">
        <v>8</v>
      </c>
      <c r="C7" s="53">
        <v>11</v>
      </c>
      <c r="D7" s="230">
        <f t="shared" si="0"/>
        <v>0.20370370370370369</v>
      </c>
      <c r="E7" s="53">
        <v>6</v>
      </c>
      <c r="F7" s="230">
        <f t="shared" si="1"/>
        <v>7.2289156626506021E-2</v>
      </c>
      <c r="G7" s="243"/>
      <c r="H7" s="230">
        <f t="shared" si="2"/>
        <v>0</v>
      </c>
      <c r="I7" s="53">
        <v>12</v>
      </c>
      <c r="J7" s="230">
        <f t="shared" si="3"/>
        <v>0.14634146341463414</v>
      </c>
      <c r="K7" s="53">
        <v>3</v>
      </c>
      <c r="L7" s="231">
        <f t="shared" si="4"/>
        <v>6.9767441860465115E-2</v>
      </c>
      <c r="M7" s="149">
        <f t="shared" ref="M7:M15" si="6">SUM(C7,E7,G7,I7,K7)</f>
        <v>32</v>
      </c>
      <c r="N7" s="75">
        <f t="shared" si="5"/>
        <v>0.11851851851851852</v>
      </c>
    </row>
    <row r="8" spans="1:14" x14ac:dyDescent="0.25">
      <c r="A8" s="78">
        <v>3</v>
      </c>
      <c r="B8" s="146" t="s">
        <v>9</v>
      </c>
      <c r="C8" s="53">
        <v>8</v>
      </c>
      <c r="D8" s="230">
        <f t="shared" si="0"/>
        <v>0.14814814814814814</v>
      </c>
      <c r="E8" s="53">
        <v>8</v>
      </c>
      <c r="F8" s="230">
        <f t="shared" si="1"/>
        <v>9.6385542168674704E-2</v>
      </c>
      <c r="G8" s="243"/>
      <c r="H8" s="230">
        <f t="shared" si="2"/>
        <v>0</v>
      </c>
      <c r="I8" s="53">
        <v>4</v>
      </c>
      <c r="J8" s="230">
        <f t="shared" si="3"/>
        <v>4.878048780487805E-2</v>
      </c>
      <c r="K8" s="53">
        <v>4</v>
      </c>
      <c r="L8" s="231">
        <f t="shared" si="4"/>
        <v>9.3023255813953487E-2</v>
      </c>
      <c r="M8" s="149">
        <f t="shared" si="6"/>
        <v>24</v>
      </c>
      <c r="N8" s="75">
        <f t="shared" si="5"/>
        <v>8.8888888888888892E-2</v>
      </c>
    </row>
    <row r="9" spans="1:14" x14ac:dyDescent="0.25">
      <c r="A9" s="78">
        <v>4</v>
      </c>
      <c r="B9" s="145" t="s">
        <v>10</v>
      </c>
      <c r="C9" s="53">
        <v>4</v>
      </c>
      <c r="D9" s="230">
        <f t="shared" si="0"/>
        <v>7.407407407407407E-2</v>
      </c>
      <c r="E9" s="53">
        <v>12</v>
      </c>
      <c r="F9" s="230">
        <f t="shared" si="1"/>
        <v>0.14457831325301204</v>
      </c>
      <c r="G9" s="243">
        <v>4</v>
      </c>
      <c r="H9" s="230">
        <f t="shared" si="2"/>
        <v>0.5</v>
      </c>
      <c r="I9" s="53">
        <v>7</v>
      </c>
      <c r="J9" s="230">
        <f t="shared" si="3"/>
        <v>8.5365853658536592E-2</v>
      </c>
      <c r="K9" s="53">
        <v>6</v>
      </c>
      <c r="L9" s="231">
        <f t="shared" si="4"/>
        <v>0.13953488372093023</v>
      </c>
      <c r="M9" s="149">
        <f t="shared" si="6"/>
        <v>33</v>
      </c>
      <c r="N9" s="75">
        <f t="shared" si="5"/>
        <v>0.12222222222222222</v>
      </c>
    </row>
    <row r="10" spans="1:14" x14ac:dyDescent="0.25">
      <c r="A10" s="78">
        <v>5</v>
      </c>
      <c r="B10" s="145" t="s">
        <v>11</v>
      </c>
      <c r="C10" s="53">
        <v>11</v>
      </c>
      <c r="D10" s="230">
        <f t="shared" si="0"/>
        <v>0.20370370370370369</v>
      </c>
      <c r="E10" s="53">
        <v>21</v>
      </c>
      <c r="F10" s="230">
        <f t="shared" si="1"/>
        <v>0.25301204819277107</v>
      </c>
      <c r="G10" s="243"/>
      <c r="H10" s="230">
        <f t="shared" si="2"/>
        <v>0</v>
      </c>
      <c r="I10" s="53">
        <v>22</v>
      </c>
      <c r="J10" s="230">
        <f t="shared" si="3"/>
        <v>0.26829268292682928</v>
      </c>
      <c r="K10" s="53">
        <v>10</v>
      </c>
      <c r="L10" s="231">
        <f t="shared" si="4"/>
        <v>0.23255813953488372</v>
      </c>
      <c r="M10" s="149">
        <f t="shared" si="6"/>
        <v>64</v>
      </c>
      <c r="N10" s="75">
        <f t="shared" si="5"/>
        <v>0.23703703703703705</v>
      </c>
    </row>
    <row r="11" spans="1:14" x14ac:dyDescent="0.25">
      <c r="A11" s="78">
        <v>6</v>
      </c>
      <c r="B11" s="145" t="s">
        <v>12</v>
      </c>
      <c r="C11" s="53"/>
      <c r="D11" s="230">
        <f t="shared" si="0"/>
        <v>0</v>
      </c>
      <c r="E11" s="53"/>
      <c r="F11" s="230">
        <f t="shared" si="1"/>
        <v>0</v>
      </c>
      <c r="G11" s="243"/>
      <c r="H11" s="230">
        <f t="shared" si="2"/>
        <v>0</v>
      </c>
      <c r="I11" s="53"/>
      <c r="J11" s="230">
        <f t="shared" si="3"/>
        <v>0</v>
      </c>
      <c r="K11" s="53"/>
      <c r="L11" s="231">
        <f t="shared" si="4"/>
        <v>0</v>
      </c>
      <c r="M11" s="149">
        <f t="shared" si="6"/>
        <v>0</v>
      </c>
      <c r="N11" s="75">
        <f t="shared" si="5"/>
        <v>0</v>
      </c>
    </row>
    <row r="12" spans="1:14" x14ac:dyDescent="0.25">
      <c r="A12" s="78">
        <v>7</v>
      </c>
      <c r="B12" s="145" t="s">
        <v>13</v>
      </c>
      <c r="C12" s="53">
        <v>9</v>
      </c>
      <c r="D12" s="230">
        <f t="shared" si="0"/>
        <v>0.16666666666666666</v>
      </c>
      <c r="E12" s="53">
        <v>10</v>
      </c>
      <c r="F12" s="230">
        <f t="shared" si="1"/>
        <v>0.12048192771084337</v>
      </c>
      <c r="G12" s="243">
        <v>1</v>
      </c>
      <c r="H12" s="230">
        <f t="shared" si="2"/>
        <v>0.125</v>
      </c>
      <c r="I12" s="53">
        <v>11</v>
      </c>
      <c r="J12" s="230">
        <f t="shared" si="3"/>
        <v>0.13414634146341464</v>
      </c>
      <c r="K12" s="53">
        <v>7</v>
      </c>
      <c r="L12" s="231">
        <f t="shared" si="4"/>
        <v>0.16279069767441862</v>
      </c>
      <c r="M12" s="149">
        <f t="shared" si="6"/>
        <v>38</v>
      </c>
      <c r="N12" s="75">
        <f t="shared" si="5"/>
        <v>0.14074074074074075</v>
      </c>
    </row>
    <row r="13" spans="1:14" x14ac:dyDescent="0.25">
      <c r="A13" s="78">
        <v>8</v>
      </c>
      <c r="B13" s="145" t="s">
        <v>14</v>
      </c>
      <c r="C13" s="53">
        <v>1</v>
      </c>
      <c r="D13" s="230">
        <f t="shared" si="0"/>
        <v>1.8518518518518517E-2</v>
      </c>
      <c r="E13" s="53">
        <v>2</v>
      </c>
      <c r="F13" s="230">
        <f t="shared" si="1"/>
        <v>2.4096385542168676E-2</v>
      </c>
      <c r="G13" s="243"/>
      <c r="H13" s="230">
        <f t="shared" si="2"/>
        <v>0</v>
      </c>
      <c r="I13" s="53">
        <v>4</v>
      </c>
      <c r="J13" s="230">
        <f t="shared" si="3"/>
        <v>4.878048780487805E-2</v>
      </c>
      <c r="K13" s="53">
        <v>1</v>
      </c>
      <c r="L13" s="231">
        <f t="shared" si="4"/>
        <v>2.3255813953488372E-2</v>
      </c>
      <c r="M13" s="149">
        <f t="shared" si="6"/>
        <v>8</v>
      </c>
      <c r="N13" s="75">
        <f t="shared" si="5"/>
        <v>2.9629629629629631E-2</v>
      </c>
    </row>
    <row r="14" spans="1:14" ht="15.75" thickBot="1" x14ac:dyDescent="0.3">
      <c r="A14" s="78">
        <v>9</v>
      </c>
      <c r="B14" s="227" t="s">
        <v>15</v>
      </c>
      <c r="C14" s="53">
        <v>10</v>
      </c>
      <c r="D14" s="232">
        <f t="shared" si="0"/>
        <v>0.18518518518518517</v>
      </c>
      <c r="E14" s="53">
        <v>24</v>
      </c>
      <c r="F14" s="232">
        <f t="shared" si="1"/>
        <v>0.28915662650602408</v>
      </c>
      <c r="G14" s="243">
        <v>3</v>
      </c>
      <c r="H14" s="232">
        <f t="shared" si="2"/>
        <v>0.375</v>
      </c>
      <c r="I14" s="53">
        <v>22</v>
      </c>
      <c r="J14" s="232">
        <f t="shared" si="3"/>
        <v>0.26829268292682928</v>
      </c>
      <c r="K14" s="53">
        <v>12</v>
      </c>
      <c r="L14" s="233">
        <f t="shared" si="4"/>
        <v>0.27906976744186046</v>
      </c>
      <c r="M14" s="150">
        <f t="shared" si="6"/>
        <v>71</v>
      </c>
      <c r="N14" s="142">
        <f t="shared" si="5"/>
        <v>0.26296296296296295</v>
      </c>
    </row>
    <row r="15" spans="1:14" ht="15.75" thickBot="1" x14ac:dyDescent="0.3">
      <c r="A15" s="10"/>
      <c r="B15" s="11" t="s">
        <v>16</v>
      </c>
      <c r="C15" s="148">
        <f>SUM(C6:C14)</f>
        <v>54</v>
      </c>
      <c r="D15" s="144">
        <f t="shared" si="0"/>
        <v>1</v>
      </c>
      <c r="E15" s="147">
        <f>SUM(E6:E14)</f>
        <v>83</v>
      </c>
      <c r="F15" s="144">
        <f t="shared" si="1"/>
        <v>1</v>
      </c>
      <c r="G15" s="147">
        <f>SUM(G6:G14)</f>
        <v>8</v>
      </c>
      <c r="H15" s="144">
        <f t="shared" si="2"/>
        <v>1</v>
      </c>
      <c r="I15" s="147">
        <f>SUM(I6:I14)</f>
        <v>82</v>
      </c>
      <c r="J15" s="144">
        <f t="shared" si="3"/>
        <v>1</v>
      </c>
      <c r="K15" s="147">
        <f>SUM(K6:K14)</f>
        <v>43</v>
      </c>
      <c r="L15" s="144">
        <f t="shared" si="4"/>
        <v>1</v>
      </c>
      <c r="M15" s="143">
        <f t="shared" si="6"/>
        <v>270</v>
      </c>
      <c r="N15" s="141">
        <f t="shared" si="5"/>
        <v>1</v>
      </c>
    </row>
    <row r="16" spans="1:14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14" t="s">
        <v>69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thickBot="1" x14ac:dyDescent="0.3">
      <c r="A18" s="16" t="s">
        <v>135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thickBot="1" x14ac:dyDescent="0.3">
      <c r="A19" s="1"/>
      <c r="B19" s="13" t="s">
        <v>34</v>
      </c>
      <c r="C19" s="307" t="s">
        <v>66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5"/>
    </row>
    <row r="20" spans="1:14" ht="15.75" thickBot="1" x14ac:dyDescent="0.3">
      <c r="A20" s="20"/>
      <c r="B20" s="12"/>
      <c r="C20" s="308" t="s">
        <v>2</v>
      </c>
      <c r="D20" s="309"/>
      <c r="E20" s="310" t="s">
        <v>3</v>
      </c>
      <c r="F20" s="309"/>
      <c r="G20" s="310" t="s">
        <v>4</v>
      </c>
      <c r="H20" s="309"/>
      <c r="I20" s="310" t="s">
        <v>5</v>
      </c>
      <c r="J20" s="309"/>
      <c r="K20" s="310" t="s">
        <v>6</v>
      </c>
      <c r="L20" s="309"/>
      <c r="M20" s="310" t="s">
        <v>1</v>
      </c>
      <c r="N20" s="309"/>
    </row>
    <row r="21" spans="1:14" ht="15.75" thickBot="1" x14ac:dyDescent="0.3">
      <c r="A21" s="153"/>
      <c r="B21" s="153"/>
      <c r="C21" s="234" t="s">
        <v>48</v>
      </c>
      <c r="D21" s="203" t="s">
        <v>49</v>
      </c>
      <c r="E21" s="234" t="s">
        <v>48</v>
      </c>
      <c r="F21" s="203" t="s">
        <v>49</v>
      </c>
      <c r="G21" s="234" t="s">
        <v>48</v>
      </c>
      <c r="H21" s="203" t="s">
        <v>49</v>
      </c>
      <c r="I21" s="234" t="s">
        <v>48</v>
      </c>
      <c r="J21" s="203" t="s">
        <v>49</v>
      </c>
      <c r="K21" s="234" t="s">
        <v>48</v>
      </c>
      <c r="L21" s="203" t="s">
        <v>49</v>
      </c>
      <c r="M21" s="234" t="s">
        <v>48</v>
      </c>
      <c r="N21" s="183" t="s">
        <v>49</v>
      </c>
    </row>
    <row r="22" spans="1:14" x14ac:dyDescent="0.25">
      <c r="A22" s="78">
        <v>1</v>
      </c>
      <c r="B22" s="226" t="s">
        <v>7</v>
      </c>
      <c r="C22" s="53">
        <v>33</v>
      </c>
      <c r="D22" s="193">
        <f>C22/$C$31</f>
        <v>2.9203539823008849E-2</v>
      </c>
      <c r="E22" s="53">
        <v>2</v>
      </c>
      <c r="F22" s="193">
        <f>E22/$E$31</f>
        <v>2.0161290322580645E-3</v>
      </c>
      <c r="G22" s="53"/>
      <c r="H22" s="193">
        <f>G22/$G$31</f>
        <v>0</v>
      </c>
      <c r="I22" s="53">
        <v>8</v>
      </c>
      <c r="J22" s="193">
        <f>I22/$I$31</f>
        <v>6.9264069264069264E-3</v>
      </c>
      <c r="K22" s="53">
        <v>1</v>
      </c>
      <c r="L22" s="193">
        <f>K22/$K$31</f>
        <v>1.6366612111292963E-3</v>
      </c>
      <c r="M22" s="235">
        <f>SUM(C22,E22,G22,I22,K22)</f>
        <v>44</v>
      </c>
      <c r="N22" s="155">
        <f>M22/$M$31</f>
        <v>1.1013767209011264E-2</v>
      </c>
    </row>
    <row r="23" spans="1:14" x14ac:dyDescent="0.25">
      <c r="A23" s="78">
        <v>2</v>
      </c>
      <c r="B23" s="146" t="s">
        <v>8</v>
      </c>
      <c r="C23" s="53">
        <v>295</v>
      </c>
      <c r="D23" s="193">
        <f t="shared" ref="D23:D31" si="7">C23/$C$31</f>
        <v>0.26106194690265488</v>
      </c>
      <c r="E23" s="53">
        <v>149</v>
      </c>
      <c r="F23" s="193">
        <f t="shared" ref="F23:F31" si="8">E23/$E$31</f>
        <v>0.15020161290322581</v>
      </c>
      <c r="G23" s="53">
        <v>18</v>
      </c>
      <c r="H23" s="193">
        <f t="shared" ref="H23:H31" si="9">G23/$G$31</f>
        <v>0.16822429906542055</v>
      </c>
      <c r="I23" s="53">
        <v>237</v>
      </c>
      <c r="J23" s="193">
        <f t="shared" ref="J23:J31" si="10">I23/$I$31</f>
        <v>0.20519480519480521</v>
      </c>
      <c r="K23" s="53">
        <v>91</v>
      </c>
      <c r="L23" s="193">
        <f t="shared" ref="L23:L31" si="11">K23/$K$31</f>
        <v>0.14893617021276595</v>
      </c>
      <c r="M23" s="235">
        <f t="shared" ref="M23:M31" si="12">SUM(C23,E23,G23,I23,K23)</f>
        <v>790</v>
      </c>
      <c r="N23" s="74">
        <f t="shared" ref="N23:N31" si="13">M23/$M$31</f>
        <v>0.19774718397997496</v>
      </c>
    </row>
    <row r="24" spans="1:14" x14ac:dyDescent="0.25">
      <c r="A24" s="78">
        <v>3</v>
      </c>
      <c r="B24" s="146" t="s">
        <v>9</v>
      </c>
      <c r="C24" s="53">
        <v>142</v>
      </c>
      <c r="D24" s="193">
        <f t="shared" si="7"/>
        <v>0.1256637168141593</v>
      </c>
      <c r="E24" s="53">
        <v>90</v>
      </c>
      <c r="F24" s="193">
        <f t="shared" si="8"/>
        <v>9.0725806451612906E-2</v>
      </c>
      <c r="G24" s="53">
        <v>7</v>
      </c>
      <c r="H24" s="193">
        <f t="shared" si="9"/>
        <v>6.5420560747663545E-2</v>
      </c>
      <c r="I24" s="53">
        <v>75</v>
      </c>
      <c r="J24" s="193">
        <f t="shared" si="10"/>
        <v>6.4935064935064929E-2</v>
      </c>
      <c r="K24" s="53">
        <v>44</v>
      </c>
      <c r="L24" s="193">
        <f t="shared" si="11"/>
        <v>7.2013093289689037E-2</v>
      </c>
      <c r="M24" s="235">
        <f t="shared" si="12"/>
        <v>358</v>
      </c>
      <c r="N24" s="74">
        <f t="shared" si="13"/>
        <v>8.9612015018773472E-2</v>
      </c>
    </row>
    <row r="25" spans="1:14" x14ac:dyDescent="0.25">
      <c r="A25" s="78">
        <v>4</v>
      </c>
      <c r="B25" s="145" t="s">
        <v>10</v>
      </c>
      <c r="C25" s="53">
        <v>112</v>
      </c>
      <c r="D25" s="193">
        <f t="shared" si="7"/>
        <v>9.9115044247787609E-2</v>
      </c>
      <c r="E25" s="53">
        <v>117</v>
      </c>
      <c r="F25" s="193">
        <f t="shared" si="8"/>
        <v>0.11794354838709678</v>
      </c>
      <c r="G25" s="53">
        <v>20</v>
      </c>
      <c r="H25" s="193">
        <f t="shared" si="9"/>
        <v>0.18691588785046728</v>
      </c>
      <c r="I25" s="53">
        <v>104</v>
      </c>
      <c r="J25" s="193">
        <f t="shared" si="10"/>
        <v>9.004329004329005E-2</v>
      </c>
      <c r="K25" s="53">
        <v>68</v>
      </c>
      <c r="L25" s="193">
        <f t="shared" si="11"/>
        <v>0.11129296235679215</v>
      </c>
      <c r="M25" s="235">
        <f t="shared" si="12"/>
        <v>421</v>
      </c>
      <c r="N25" s="74">
        <f t="shared" si="13"/>
        <v>0.10538172715894868</v>
      </c>
    </row>
    <row r="26" spans="1:14" x14ac:dyDescent="0.25">
      <c r="A26" s="78">
        <v>5</v>
      </c>
      <c r="B26" s="145" t="s">
        <v>11</v>
      </c>
      <c r="C26" s="53">
        <v>152</v>
      </c>
      <c r="D26" s="193">
        <f t="shared" si="7"/>
        <v>0.13451327433628318</v>
      </c>
      <c r="E26" s="53">
        <v>158</v>
      </c>
      <c r="F26" s="193">
        <f t="shared" si="8"/>
        <v>0.15927419354838709</v>
      </c>
      <c r="G26" s="53">
        <v>12</v>
      </c>
      <c r="H26" s="193">
        <f t="shared" si="9"/>
        <v>0.11214953271028037</v>
      </c>
      <c r="I26" s="53">
        <v>203</v>
      </c>
      <c r="J26" s="193">
        <f t="shared" si="10"/>
        <v>0.17575757575757575</v>
      </c>
      <c r="K26" s="53">
        <v>71</v>
      </c>
      <c r="L26" s="193">
        <f t="shared" si="11"/>
        <v>0.11620294599018004</v>
      </c>
      <c r="M26" s="235">
        <f t="shared" si="12"/>
        <v>596</v>
      </c>
      <c r="N26" s="74">
        <f t="shared" si="13"/>
        <v>0.14918648310387986</v>
      </c>
    </row>
    <row r="27" spans="1:14" x14ac:dyDescent="0.25">
      <c r="A27" s="78">
        <v>6</v>
      </c>
      <c r="B27" s="145" t="s">
        <v>12</v>
      </c>
      <c r="C27" s="53">
        <v>8</v>
      </c>
      <c r="D27" s="193">
        <f t="shared" si="7"/>
        <v>7.0796460176991149E-3</v>
      </c>
      <c r="E27" s="53">
        <v>6</v>
      </c>
      <c r="F27" s="193">
        <f t="shared" si="8"/>
        <v>6.0483870967741934E-3</v>
      </c>
      <c r="G27" s="53">
        <v>6</v>
      </c>
      <c r="H27" s="193">
        <f t="shared" si="9"/>
        <v>5.6074766355140186E-2</v>
      </c>
      <c r="I27" s="53">
        <v>6</v>
      </c>
      <c r="J27" s="193">
        <f t="shared" si="10"/>
        <v>5.1948051948051948E-3</v>
      </c>
      <c r="K27" s="53">
        <v>4</v>
      </c>
      <c r="L27" s="193">
        <f t="shared" si="11"/>
        <v>6.5466448445171853E-3</v>
      </c>
      <c r="M27" s="235">
        <f t="shared" si="12"/>
        <v>30</v>
      </c>
      <c r="N27" s="74">
        <f t="shared" si="13"/>
        <v>7.5093867334167707E-3</v>
      </c>
    </row>
    <row r="28" spans="1:14" x14ac:dyDescent="0.25">
      <c r="A28" s="78">
        <v>7</v>
      </c>
      <c r="B28" s="145" t="s">
        <v>13</v>
      </c>
      <c r="C28" s="53">
        <v>161</v>
      </c>
      <c r="D28" s="193">
        <f t="shared" si="7"/>
        <v>0.1424778761061947</v>
      </c>
      <c r="E28" s="53">
        <v>155</v>
      </c>
      <c r="F28" s="193">
        <f t="shared" si="8"/>
        <v>0.15625</v>
      </c>
      <c r="G28" s="53">
        <v>17</v>
      </c>
      <c r="H28" s="193">
        <f t="shared" si="9"/>
        <v>0.15887850467289719</v>
      </c>
      <c r="I28" s="53">
        <v>186</v>
      </c>
      <c r="J28" s="193">
        <f t="shared" si="10"/>
        <v>0.16103896103896104</v>
      </c>
      <c r="K28" s="53">
        <v>117</v>
      </c>
      <c r="L28" s="193">
        <f t="shared" si="11"/>
        <v>0.19148936170212766</v>
      </c>
      <c r="M28" s="235">
        <f t="shared" si="12"/>
        <v>636</v>
      </c>
      <c r="N28" s="74">
        <f t="shared" si="13"/>
        <v>0.15919899874843554</v>
      </c>
    </row>
    <row r="29" spans="1:14" x14ac:dyDescent="0.25">
      <c r="A29" s="78">
        <v>8</v>
      </c>
      <c r="B29" s="145" t="s">
        <v>14</v>
      </c>
      <c r="C29" s="53">
        <v>41</v>
      </c>
      <c r="D29" s="193">
        <f t="shared" si="7"/>
        <v>3.6283185840707964E-2</v>
      </c>
      <c r="E29" s="53">
        <v>31</v>
      </c>
      <c r="F29" s="193">
        <f t="shared" si="8"/>
        <v>3.125E-2</v>
      </c>
      <c r="G29" s="53">
        <v>1</v>
      </c>
      <c r="H29" s="193">
        <f t="shared" si="9"/>
        <v>9.3457943925233638E-3</v>
      </c>
      <c r="I29" s="53">
        <v>31</v>
      </c>
      <c r="J29" s="193">
        <f t="shared" si="10"/>
        <v>2.6839826839826841E-2</v>
      </c>
      <c r="K29" s="53">
        <v>15</v>
      </c>
      <c r="L29" s="193">
        <f t="shared" si="11"/>
        <v>2.4549918166939442E-2</v>
      </c>
      <c r="M29" s="235">
        <f t="shared" si="12"/>
        <v>119</v>
      </c>
      <c r="N29" s="74">
        <f t="shared" si="13"/>
        <v>2.9787234042553193E-2</v>
      </c>
    </row>
    <row r="30" spans="1:14" ht="15.75" thickBot="1" x14ac:dyDescent="0.3">
      <c r="A30" s="78">
        <v>9</v>
      </c>
      <c r="B30" s="227" t="s">
        <v>15</v>
      </c>
      <c r="C30" s="53">
        <v>186</v>
      </c>
      <c r="D30" s="193">
        <f t="shared" si="7"/>
        <v>0.16460176991150444</v>
      </c>
      <c r="E30" s="53">
        <v>284</v>
      </c>
      <c r="F30" s="193">
        <f t="shared" si="8"/>
        <v>0.28629032258064518</v>
      </c>
      <c r="G30" s="53">
        <v>26</v>
      </c>
      <c r="H30" s="193">
        <f t="shared" si="9"/>
        <v>0.24299065420560748</v>
      </c>
      <c r="I30" s="53">
        <v>305</v>
      </c>
      <c r="J30" s="193">
        <f t="shared" si="10"/>
        <v>0.26406926406926406</v>
      </c>
      <c r="K30" s="53">
        <v>200</v>
      </c>
      <c r="L30" s="193">
        <f t="shared" si="11"/>
        <v>0.32733224222585927</v>
      </c>
      <c r="M30" s="235">
        <f t="shared" si="12"/>
        <v>1001</v>
      </c>
      <c r="N30" s="85">
        <f t="shared" si="13"/>
        <v>0.25056320400500626</v>
      </c>
    </row>
    <row r="31" spans="1:14" ht="15.75" thickBot="1" x14ac:dyDescent="0.3">
      <c r="A31" s="10"/>
      <c r="B31" s="11" t="s">
        <v>16</v>
      </c>
      <c r="C31" s="147">
        <f>SUM(C22:C30)</f>
        <v>1130</v>
      </c>
      <c r="D31" s="166">
        <f t="shared" si="7"/>
        <v>1</v>
      </c>
      <c r="E31" s="148">
        <f>SUM(E22:E30)</f>
        <v>992</v>
      </c>
      <c r="F31" s="166">
        <f t="shared" si="8"/>
        <v>1</v>
      </c>
      <c r="G31" s="148">
        <f>SUM(G22:G30)</f>
        <v>107</v>
      </c>
      <c r="H31" s="166">
        <f t="shared" si="9"/>
        <v>1</v>
      </c>
      <c r="I31" s="148">
        <f>SUM(I22:I30)</f>
        <v>1155</v>
      </c>
      <c r="J31" s="166">
        <f t="shared" si="10"/>
        <v>1</v>
      </c>
      <c r="K31" s="148">
        <f>SUM(K22:K30)</f>
        <v>611</v>
      </c>
      <c r="L31" s="166">
        <f t="shared" si="11"/>
        <v>1</v>
      </c>
      <c r="M31" s="236">
        <f t="shared" si="12"/>
        <v>3995</v>
      </c>
      <c r="N31" s="166">
        <f t="shared" si="13"/>
        <v>1</v>
      </c>
    </row>
    <row r="32" spans="1:14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4" t="s">
        <v>77</v>
      </c>
      <c r="B34" s="19"/>
      <c r="C34" s="19"/>
      <c r="D34" s="19"/>
      <c r="E34" s="19"/>
      <c r="F34" s="19"/>
      <c r="G34" s="19"/>
      <c r="H34" s="19"/>
      <c r="I34" s="19"/>
      <c r="J34" s="17"/>
      <c r="K34" s="17"/>
      <c r="L34" s="17"/>
      <c r="M34" s="17"/>
      <c r="N34" s="17"/>
    </row>
    <row r="35" spans="1:14" ht="15.75" thickBot="1" x14ac:dyDescent="0.3">
      <c r="A35" s="19" t="s">
        <v>136</v>
      </c>
      <c r="B35" s="19"/>
      <c r="C35" s="19"/>
      <c r="D35" s="19"/>
      <c r="E35" s="19"/>
      <c r="F35" s="19"/>
      <c r="G35" s="19"/>
      <c r="H35" s="19"/>
      <c r="I35" s="19"/>
      <c r="J35" s="17"/>
      <c r="K35" s="17"/>
      <c r="L35" s="17"/>
      <c r="M35" s="17"/>
      <c r="N35" s="17"/>
    </row>
    <row r="36" spans="1:14" ht="15" customHeight="1" x14ac:dyDescent="0.25">
      <c r="A36" s="1"/>
      <c r="B36" s="13" t="s">
        <v>34</v>
      </c>
      <c r="C36" s="301" t="s">
        <v>67</v>
      </c>
      <c r="D36" s="302"/>
      <c r="E36" s="302"/>
      <c r="F36" s="302"/>
      <c r="G36" s="302"/>
      <c r="H36" s="303"/>
      <c r="I36" s="17"/>
      <c r="J36" s="17"/>
      <c r="K36" s="17"/>
      <c r="L36" s="17"/>
      <c r="M36" s="17"/>
      <c r="N36" s="17"/>
    </row>
    <row r="37" spans="1:14" ht="29.25" customHeight="1" thickBot="1" x14ac:dyDescent="0.3">
      <c r="A37" s="152"/>
      <c r="B37" s="2"/>
      <c r="C37" s="304"/>
      <c r="D37" s="305"/>
      <c r="E37" s="305"/>
      <c r="F37" s="305"/>
      <c r="G37" s="305"/>
      <c r="H37" s="306"/>
      <c r="I37" s="17"/>
      <c r="J37" s="17"/>
      <c r="K37" s="17"/>
      <c r="L37" s="17"/>
      <c r="M37" s="17"/>
      <c r="N37" s="17"/>
    </row>
    <row r="38" spans="1:14" ht="15.75" thickBot="1" x14ac:dyDescent="0.3">
      <c r="A38" s="153"/>
      <c r="B38" s="153"/>
      <c r="C38" s="4" t="s">
        <v>2</v>
      </c>
      <c r="D38" s="157" t="s">
        <v>3</v>
      </c>
      <c r="E38" s="4" t="s">
        <v>78</v>
      </c>
      <c r="F38" s="3" t="s">
        <v>5</v>
      </c>
      <c r="G38" s="4" t="s">
        <v>6</v>
      </c>
      <c r="H38" s="4" t="s">
        <v>1</v>
      </c>
      <c r="I38" s="17"/>
      <c r="J38" s="17"/>
      <c r="K38" s="17"/>
      <c r="L38" s="17"/>
      <c r="M38" s="17"/>
      <c r="N38" s="17"/>
    </row>
    <row r="39" spans="1:14" x14ac:dyDescent="0.25">
      <c r="A39" s="5">
        <v>1</v>
      </c>
      <c r="B39" s="6" t="s">
        <v>7</v>
      </c>
      <c r="C39" s="158">
        <f>C6/C22</f>
        <v>0</v>
      </c>
      <c r="D39" s="159">
        <f>E6/E22</f>
        <v>0</v>
      </c>
      <c r="E39" s="79" t="e">
        <f>G6/G22</f>
        <v>#DIV/0!</v>
      </c>
      <c r="F39" s="79">
        <f>I6/I22</f>
        <v>0</v>
      </c>
      <c r="G39" s="79">
        <f t="shared" ref="G39:G48" si="14">K6/K22</f>
        <v>0</v>
      </c>
      <c r="H39" s="82">
        <f t="shared" ref="H39:H48" si="15">M6/M22</f>
        <v>0</v>
      </c>
      <c r="I39" s="17"/>
      <c r="J39" s="17"/>
      <c r="K39" s="17"/>
      <c r="L39" s="17"/>
      <c r="M39" s="17"/>
      <c r="N39" s="17"/>
    </row>
    <row r="40" spans="1:14" x14ac:dyDescent="0.25">
      <c r="A40" s="5">
        <v>2</v>
      </c>
      <c r="B40" s="7" t="s">
        <v>8</v>
      </c>
      <c r="C40" s="79">
        <f t="shared" ref="C40:C48" si="16">C7/C23</f>
        <v>3.7288135593220341E-2</v>
      </c>
      <c r="D40" s="79">
        <f t="shared" ref="D40:D48" si="17">E7/E23</f>
        <v>4.0268456375838924E-2</v>
      </c>
      <c r="E40" s="79">
        <f t="shared" ref="E40:E48" si="18">G7/G23</f>
        <v>0</v>
      </c>
      <c r="F40" s="79">
        <f t="shared" ref="F40:F48" si="19">I7/I23</f>
        <v>5.0632911392405063E-2</v>
      </c>
      <c r="G40" s="79">
        <f t="shared" si="14"/>
        <v>3.2967032967032968E-2</v>
      </c>
      <c r="H40" s="82">
        <f t="shared" si="15"/>
        <v>4.0506329113924051E-2</v>
      </c>
      <c r="I40" s="17"/>
      <c r="J40" s="17"/>
      <c r="K40" s="17"/>
      <c r="L40" s="17"/>
      <c r="M40" s="17"/>
      <c r="N40" s="17"/>
    </row>
    <row r="41" spans="1:14" x14ac:dyDescent="0.25">
      <c r="A41" s="5">
        <v>3</v>
      </c>
      <c r="B41" s="8" t="s">
        <v>9</v>
      </c>
      <c r="C41" s="79">
        <f t="shared" si="16"/>
        <v>5.6338028169014086E-2</v>
      </c>
      <c r="D41" s="79">
        <f t="shared" si="17"/>
        <v>8.8888888888888892E-2</v>
      </c>
      <c r="E41" s="79">
        <f t="shared" si="18"/>
        <v>0</v>
      </c>
      <c r="F41" s="79">
        <f t="shared" si="19"/>
        <v>5.3333333333333337E-2</v>
      </c>
      <c r="G41" s="79">
        <f t="shared" si="14"/>
        <v>9.0909090909090912E-2</v>
      </c>
      <c r="H41" s="82">
        <f t="shared" si="15"/>
        <v>6.7039106145251395E-2</v>
      </c>
      <c r="I41" s="17"/>
      <c r="J41" s="17"/>
      <c r="K41" s="17"/>
      <c r="L41" s="17"/>
      <c r="M41" s="17"/>
      <c r="N41" s="17"/>
    </row>
    <row r="42" spans="1:14" x14ac:dyDescent="0.25">
      <c r="A42" s="5">
        <v>4</v>
      </c>
      <c r="B42" s="9" t="s">
        <v>10</v>
      </c>
      <c r="C42" s="79">
        <f t="shared" si="16"/>
        <v>3.5714285714285712E-2</v>
      </c>
      <c r="D42" s="79">
        <f t="shared" si="17"/>
        <v>0.10256410256410256</v>
      </c>
      <c r="E42" s="79">
        <f t="shared" si="18"/>
        <v>0.2</v>
      </c>
      <c r="F42" s="79">
        <f t="shared" si="19"/>
        <v>6.7307692307692304E-2</v>
      </c>
      <c r="G42" s="79">
        <f t="shared" si="14"/>
        <v>8.8235294117647065E-2</v>
      </c>
      <c r="H42" s="82">
        <f t="shared" si="15"/>
        <v>7.8384798099762468E-2</v>
      </c>
      <c r="I42" s="17"/>
      <c r="J42" s="17"/>
      <c r="K42" s="17"/>
      <c r="L42" s="17"/>
      <c r="M42" s="17"/>
      <c r="N42" s="17"/>
    </row>
    <row r="43" spans="1:14" x14ac:dyDescent="0.25">
      <c r="A43" s="5">
        <v>5</v>
      </c>
      <c r="B43" s="6" t="s">
        <v>11</v>
      </c>
      <c r="C43" s="79">
        <f t="shared" si="16"/>
        <v>7.2368421052631582E-2</v>
      </c>
      <c r="D43" s="79">
        <f t="shared" si="17"/>
        <v>0.13291139240506328</v>
      </c>
      <c r="E43" s="79">
        <f t="shared" si="18"/>
        <v>0</v>
      </c>
      <c r="F43" s="79">
        <f t="shared" si="19"/>
        <v>0.10837438423645321</v>
      </c>
      <c r="G43" s="79">
        <f t="shared" si="14"/>
        <v>0.14084507042253522</v>
      </c>
      <c r="H43" s="82">
        <f t="shared" si="15"/>
        <v>0.10738255033557047</v>
      </c>
      <c r="I43" s="17"/>
      <c r="J43" s="17"/>
      <c r="K43" s="17"/>
      <c r="L43" s="17"/>
      <c r="M43" s="17"/>
      <c r="N43" s="17"/>
    </row>
    <row r="44" spans="1:14" x14ac:dyDescent="0.25">
      <c r="A44" s="5">
        <v>6</v>
      </c>
      <c r="B44" s="9" t="s">
        <v>12</v>
      </c>
      <c r="C44" s="79">
        <f t="shared" si="16"/>
        <v>0</v>
      </c>
      <c r="D44" s="79">
        <f t="shared" si="17"/>
        <v>0</v>
      </c>
      <c r="E44" s="79">
        <f t="shared" si="18"/>
        <v>0</v>
      </c>
      <c r="F44" s="79">
        <f t="shared" si="19"/>
        <v>0</v>
      </c>
      <c r="G44" s="79">
        <f t="shared" si="14"/>
        <v>0</v>
      </c>
      <c r="H44" s="82">
        <f t="shared" si="15"/>
        <v>0</v>
      </c>
      <c r="I44" s="17"/>
      <c r="J44" s="17"/>
      <c r="K44" s="17"/>
      <c r="L44" s="17"/>
      <c r="M44" s="17"/>
      <c r="N44" s="17"/>
    </row>
    <row r="45" spans="1:14" x14ac:dyDescent="0.25">
      <c r="A45" s="5">
        <v>7</v>
      </c>
      <c r="B45" s="62" t="s">
        <v>13</v>
      </c>
      <c r="C45" s="79">
        <f t="shared" si="16"/>
        <v>5.5900621118012424E-2</v>
      </c>
      <c r="D45" s="79">
        <f t="shared" si="17"/>
        <v>6.4516129032258063E-2</v>
      </c>
      <c r="E45" s="79">
        <f t="shared" si="18"/>
        <v>5.8823529411764705E-2</v>
      </c>
      <c r="F45" s="79">
        <f t="shared" si="19"/>
        <v>5.9139784946236562E-2</v>
      </c>
      <c r="G45" s="79">
        <f t="shared" si="14"/>
        <v>5.9829059829059832E-2</v>
      </c>
      <c r="H45" s="82">
        <f t="shared" si="15"/>
        <v>5.9748427672955975E-2</v>
      </c>
      <c r="I45" s="17"/>
      <c r="J45" s="17"/>
      <c r="K45" s="17"/>
      <c r="L45" s="17"/>
      <c r="M45" s="17"/>
      <c r="N45" s="17"/>
    </row>
    <row r="46" spans="1:14" x14ac:dyDescent="0.25">
      <c r="A46" s="5">
        <v>8</v>
      </c>
      <c r="B46" s="63" t="s">
        <v>14</v>
      </c>
      <c r="C46" s="79">
        <f t="shared" si="16"/>
        <v>2.4390243902439025E-2</v>
      </c>
      <c r="D46" s="79">
        <f t="shared" si="17"/>
        <v>6.4516129032258063E-2</v>
      </c>
      <c r="E46" s="79">
        <f t="shared" si="18"/>
        <v>0</v>
      </c>
      <c r="F46" s="79">
        <f t="shared" si="19"/>
        <v>0.12903225806451613</v>
      </c>
      <c r="G46" s="79">
        <f t="shared" si="14"/>
        <v>6.6666666666666666E-2</v>
      </c>
      <c r="H46" s="82">
        <f t="shared" si="15"/>
        <v>6.7226890756302518E-2</v>
      </c>
      <c r="I46" s="17"/>
      <c r="J46" s="17"/>
      <c r="K46" s="17"/>
      <c r="L46" s="17"/>
      <c r="M46" s="17"/>
      <c r="N46" s="17"/>
    </row>
    <row r="47" spans="1:14" ht="15.75" thickBot="1" x14ac:dyDescent="0.3">
      <c r="A47" s="5">
        <v>9</v>
      </c>
      <c r="B47" s="62" t="s">
        <v>15</v>
      </c>
      <c r="C47" s="80">
        <f t="shared" si="16"/>
        <v>5.3763440860215055E-2</v>
      </c>
      <c r="D47" s="79">
        <f t="shared" si="17"/>
        <v>8.4507042253521125E-2</v>
      </c>
      <c r="E47" s="23">
        <f t="shared" si="18"/>
        <v>0.11538461538461539</v>
      </c>
      <c r="F47" s="79">
        <f t="shared" si="19"/>
        <v>7.2131147540983612E-2</v>
      </c>
      <c r="G47" s="81">
        <f t="shared" si="14"/>
        <v>0.06</v>
      </c>
      <c r="H47" s="82">
        <f t="shared" si="15"/>
        <v>7.0929070929070928E-2</v>
      </c>
      <c r="I47" s="17"/>
      <c r="J47" s="17"/>
      <c r="K47" s="17"/>
      <c r="L47" s="17"/>
      <c r="M47" s="17"/>
      <c r="N47" s="17"/>
    </row>
    <row r="48" spans="1:14" ht="15.75" thickBot="1" x14ac:dyDescent="0.3">
      <c r="A48" s="10"/>
      <c r="B48" s="11" t="s">
        <v>16</v>
      </c>
      <c r="C48" s="83">
        <f t="shared" si="16"/>
        <v>4.7787610619469026E-2</v>
      </c>
      <c r="D48" s="83">
        <f t="shared" si="17"/>
        <v>8.3669354838709672E-2</v>
      </c>
      <c r="E48" s="83">
        <f t="shared" si="18"/>
        <v>7.476635514018691E-2</v>
      </c>
      <c r="F48" s="83">
        <f t="shared" si="19"/>
        <v>7.0995670995671001E-2</v>
      </c>
      <c r="G48" s="83">
        <f t="shared" si="14"/>
        <v>7.0376432078559745E-2</v>
      </c>
      <c r="H48" s="151">
        <f t="shared" si="15"/>
        <v>6.7584480600750937E-2</v>
      </c>
      <c r="I48" s="17"/>
      <c r="J48" s="17"/>
      <c r="K48" s="17"/>
      <c r="L48" s="17"/>
      <c r="M48" s="17"/>
      <c r="N48" s="17"/>
    </row>
  </sheetData>
  <mergeCells count="15">
    <mergeCell ref="C3:N3"/>
    <mergeCell ref="C4:D4"/>
    <mergeCell ref="E4:F4"/>
    <mergeCell ref="G4:H4"/>
    <mergeCell ref="I4:J4"/>
    <mergeCell ref="K4:L4"/>
    <mergeCell ref="M4:N4"/>
    <mergeCell ref="C36:H37"/>
    <mergeCell ref="C19:N19"/>
    <mergeCell ref="C20:D20"/>
    <mergeCell ref="E20:F20"/>
    <mergeCell ref="G20:H20"/>
    <mergeCell ref="I20:J20"/>
    <mergeCell ref="K20:L20"/>
    <mergeCell ref="M20:N20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selection activeCell="S13" sqref="S13"/>
    </sheetView>
  </sheetViews>
  <sheetFormatPr defaultRowHeight="15" x14ac:dyDescent="0.25"/>
  <cols>
    <col min="1" max="1" width="1.42578125" customWidth="1"/>
    <col min="2" max="2" width="23.140625" bestFit="1" customWidth="1"/>
    <col min="3" max="3" width="6.28515625" customWidth="1"/>
    <col min="4" max="4" width="7.28515625" customWidth="1"/>
    <col min="5" max="5" width="6.140625" customWidth="1"/>
    <col min="6" max="6" width="7" customWidth="1"/>
    <col min="7" max="7" width="5.28515625" customWidth="1"/>
    <col min="8" max="8" width="9.5703125" customWidth="1"/>
    <col min="9" max="9" width="6" customWidth="1"/>
    <col min="10" max="10" width="7.28515625" customWidth="1"/>
    <col min="11" max="11" width="5.28515625" customWidth="1"/>
    <col min="12" max="12" width="7.28515625" customWidth="1"/>
    <col min="13" max="13" width="6.28515625" customWidth="1"/>
    <col min="14" max="14" width="7.5703125" customWidth="1"/>
    <col min="15" max="15" width="7.42578125" customWidth="1"/>
    <col min="16" max="16" width="8" customWidth="1"/>
  </cols>
  <sheetData>
    <row r="1" spans="1:16" x14ac:dyDescent="0.25">
      <c r="A1" s="24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ht="15.75" thickBot="1" x14ac:dyDescent="0.3">
      <c r="A2" s="26" t="s">
        <v>138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ht="15.75" thickBot="1" x14ac:dyDescent="0.3">
      <c r="A3" s="70"/>
      <c r="B3" s="4" t="s">
        <v>24</v>
      </c>
      <c r="C3" s="310" t="s">
        <v>0</v>
      </c>
      <c r="D3" s="310"/>
      <c r="E3" s="310"/>
      <c r="F3" s="310"/>
      <c r="G3" s="310"/>
      <c r="H3" s="310"/>
      <c r="I3" s="310"/>
      <c r="J3" s="310"/>
      <c r="K3" s="310"/>
      <c r="L3" s="310"/>
      <c r="M3" s="86"/>
      <c r="N3" s="86"/>
      <c r="O3" s="86"/>
      <c r="P3" s="87"/>
    </row>
    <row r="4" spans="1:16" ht="15.75" thickBot="1" x14ac:dyDescent="0.3">
      <c r="A4" s="71"/>
      <c r="B4" s="170"/>
      <c r="C4" s="273" t="s">
        <v>38</v>
      </c>
      <c r="D4" s="283"/>
      <c r="E4" s="275" t="s">
        <v>36</v>
      </c>
      <c r="F4" s="276"/>
      <c r="G4" s="275" t="s">
        <v>35</v>
      </c>
      <c r="H4" s="276"/>
      <c r="I4" s="277" t="s">
        <v>37</v>
      </c>
      <c r="J4" s="276"/>
      <c r="K4" s="277" t="s">
        <v>39</v>
      </c>
      <c r="L4" s="276"/>
      <c r="M4" s="323" t="s">
        <v>121</v>
      </c>
      <c r="N4" s="324"/>
      <c r="O4" s="323" t="s">
        <v>137</v>
      </c>
      <c r="P4" s="324"/>
    </row>
    <row r="5" spans="1:16" ht="15.75" thickBot="1" x14ac:dyDescent="0.3">
      <c r="A5" s="71"/>
      <c r="B5" s="20"/>
      <c r="C5" s="237" t="s">
        <v>50</v>
      </c>
      <c r="D5" s="194" t="s">
        <v>49</v>
      </c>
      <c r="E5" s="237" t="s">
        <v>50</v>
      </c>
      <c r="F5" s="194" t="s">
        <v>49</v>
      </c>
      <c r="G5" s="237" t="s">
        <v>50</v>
      </c>
      <c r="H5" s="194" t="s">
        <v>49</v>
      </c>
      <c r="I5" s="237" t="s">
        <v>50</v>
      </c>
      <c r="J5" s="194" t="s">
        <v>49</v>
      </c>
      <c r="K5" s="237" t="s">
        <v>50</v>
      </c>
      <c r="L5" s="194" t="s">
        <v>49</v>
      </c>
      <c r="M5" s="262" t="s">
        <v>50</v>
      </c>
      <c r="N5" s="391" t="s">
        <v>49</v>
      </c>
      <c r="O5" s="162" t="s">
        <v>50</v>
      </c>
      <c r="P5" s="163" t="s">
        <v>49</v>
      </c>
    </row>
    <row r="6" spans="1:16" x14ac:dyDescent="0.25">
      <c r="A6" s="67"/>
      <c r="B6" s="392" t="s">
        <v>17</v>
      </c>
      <c r="C6" s="53">
        <v>143</v>
      </c>
      <c r="D6" s="193">
        <f>C6/$C$13</f>
        <v>0.86144578313253017</v>
      </c>
      <c r="E6" s="53">
        <v>94</v>
      </c>
      <c r="F6" s="193">
        <f>E6/$E$13</f>
        <v>0.74015748031496065</v>
      </c>
      <c r="G6" s="53">
        <v>9</v>
      </c>
      <c r="H6" s="193">
        <f>G6/$G$13</f>
        <v>0.5625</v>
      </c>
      <c r="I6" s="53">
        <v>145</v>
      </c>
      <c r="J6" s="193">
        <f>I6/$I$13</f>
        <v>0.70731707317073167</v>
      </c>
      <c r="K6" s="53">
        <v>53</v>
      </c>
      <c r="L6" s="193">
        <f>K6/$K$13</f>
        <v>0.54081632653061229</v>
      </c>
      <c r="M6" s="263">
        <v>501</v>
      </c>
      <c r="N6" s="393">
        <v>0.76011994002998495</v>
      </c>
      <c r="O6" s="161">
        <f>SUM(C6,E6,G6,I6,K6)</f>
        <v>444</v>
      </c>
      <c r="P6" s="160">
        <f>O6/$O$13</f>
        <v>0.72549019607843135</v>
      </c>
    </row>
    <row r="7" spans="1:16" x14ac:dyDescent="0.25">
      <c r="A7" s="67"/>
      <c r="B7" s="394" t="s">
        <v>18</v>
      </c>
      <c r="C7" s="53">
        <v>8</v>
      </c>
      <c r="D7" s="193">
        <f t="shared" ref="D7:D13" si="0">C7/$C$13</f>
        <v>4.8192771084337352E-2</v>
      </c>
      <c r="E7" s="53">
        <v>13</v>
      </c>
      <c r="F7" s="193">
        <f t="shared" ref="F7:F13" si="1">E7/$E$13</f>
        <v>0.10236220472440945</v>
      </c>
      <c r="G7" s="53">
        <v>5</v>
      </c>
      <c r="H7" s="193">
        <f t="shared" ref="H7:H13" si="2">G7/$G$13</f>
        <v>0.3125</v>
      </c>
      <c r="I7" s="53">
        <v>27</v>
      </c>
      <c r="J7" s="193">
        <f t="shared" ref="J7:J13" si="3">I7/$I$13</f>
        <v>0.13170731707317074</v>
      </c>
      <c r="K7" s="53">
        <v>8</v>
      </c>
      <c r="L7" s="193">
        <f t="shared" ref="L7:L13" si="4">K7/$K$13</f>
        <v>8.1632653061224483E-2</v>
      </c>
      <c r="M7" s="263">
        <v>73</v>
      </c>
      <c r="N7" s="393">
        <v>0.10944527736131934</v>
      </c>
      <c r="O7" s="161">
        <f>SUM(C7,E7,G7,I7,K7)</f>
        <v>61</v>
      </c>
      <c r="P7" s="18">
        <f t="shared" ref="P7:P13" si="5">O7/$O$13</f>
        <v>9.9673202614379092E-2</v>
      </c>
    </row>
    <row r="8" spans="1:16" ht="26.25" x14ac:dyDescent="0.25">
      <c r="A8" s="67"/>
      <c r="B8" s="394" t="s">
        <v>19</v>
      </c>
      <c r="C8" s="53">
        <v>2</v>
      </c>
      <c r="D8" s="193">
        <f t="shared" si="0"/>
        <v>1.2048192771084338E-2</v>
      </c>
      <c r="E8" s="53">
        <v>2</v>
      </c>
      <c r="F8" s="193">
        <f t="shared" si="1"/>
        <v>1.5748031496062992E-2</v>
      </c>
      <c r="G8" s="53">
        <v>1</v>
      </c>
      <c r="H8" s="193">
        <f t="shared" si="2"/>
        <v>6.25E-2</v>
      </c>
      <c r="I8" s="53"/>
      <c r="J8" s="193">
        <f t="shared" si="3"/>
        <v>0</v>
      </c>
      <c r="K8" s="53">
        <v>5</v>
      </c>
      <c r="L8" s="193">
        <f t="shared" si="4"/>
        <v>5.1020408163265307E-2</v>
      </c>
      <c r="M8" s="263">
        <v>12</v>
      </c>
      <c r="N8" s="393">
        <v>2.3988005997001498E-2</v>
      </c>
      <c r="O8" s="161">
        <f>SUM(C8,E8,G8,I8,K8)</f>
        <v>10</v>
      </c>
      <c r="P8" s="18">
        <f t="shared" si="5"/>
        <v>1.6339869281045753E-2</v>
      </c>
    </row>
    <row r="9" spans="1:16" x14ac:dyDescent="0.25">
      <c r="A9" s="67"/>
      <c r="B9" s="392" t="s">
        <v>20</v>
      </c>
      <c r="C9" s="53"/>
      <c r="D9" s="193">
        <f t="shared" si="0"/>
        <v>0</v>
      </c>
      <c r="E9" s="53">
        <v>2</v>
      </c>
      <c r="F9" s="193">
        <f t="shared" si="1"/>
        <v>1.5748031496062992E-2</v>
      </c>
      <c r="G9" s="53">
        <v>1</v>
      </c>
      <c r="H9" s="193">
        <f t="shared" si="2"/>
        <v>6.25E-2</v>
      </c>
      <c r="I9" s="53">
        <v>1</v>
      </c>
      <c r="J9" s="193">
        <f t="shared" si="3"/>
        <v>4.8780487804878049E-3</v>
      </c>
      <c r="K9" s="53">
        <v>5</v>
      </c>
      <c r="L9" s="193">
        <f t="shared" si="4"/>
        <v>5.1020408163265307E-2</v>
      </c>
      <c r="M9" s="263">
        <v>14</v>
      </c>
      <c r="N9" s="393">
        <v>1.6491754122938532E-2</v>
      </c>
      <c r="O9" s="161">
        <f>SUM(C9,E9,G9,I9,K9)</f>
        <v>9</v>
      </c>
      <c r="P9" s="18">
        <f t="shared" si="5"/>
        <v>1.4705882352941176E-2</v>
      </c>
    </row>
    <row r="10" spans="1:16" ht="16.5" customHeight="1" x14ac:dyDescent="0.25">
      <c r="A10" s="67"/>
      <c r="B10" s="392" t="s">
        <v>21</v>
      </c>
      <c r="C10" s="53">
        <v>7</v>
      </c>
      <c r="D10" s="193">
        <f t="shared" si="0"/>
        <v>4.2168674698795178E-2</v>
      </c>
      <c r="E10" s="53">
        <v>9</v>
      </c>
      <c r="F10" s="193">
        <f t="shared" si="1"/>
        <v>7.0866141732283464E-2</v>
      </c>
      <c r="G10" s="53"/>
      <c r="H10" s="193">
        <f t="shared" si="2"/>
        <v>0</v>
      </c>
      <c r="I10" s="53">
        <v>11</v>
      </c>
      <c r="J10" s="193">
        <f t="shared" si="3"/>
        <v>5.3658536585365853E-2</v>
      </c>
      <c r="K10" s="53">
        <v>2</v>
      </c>
      <c r="L10" s="193">
        <f t="shared" si="4"/>
        <v>2.0408163265306121E-2</v>
      </c>
      <c r="M10" s="263">
        <v>32</v>
      </c>
      <c r="N10" s="393">
        <v>3.7481259370314844E-2</v>
      </c>
      <c r="O10" s="161">
        <f>SUM(C10,E10,G10,I10,K10)</f>
        <v>29</v>
      </c>
      <c r="P10" s="18">
        <f t="shared" si="5"/>
        <v>4.7385620915032678E-2</v>
      </c>
    </row>
    <row r="11" spans="1:16" ht="26.25" x14ac:dyDescent="0.25">
      <c r="A11" s="67"/>
      <c r="B11" s="392" t="s">
        <v>22</v>
      </c>
      <c r="C11" s="53">
        <v>2</v>
      </c>
      <c r="D11" s="193">
        <f t="shared" si="0"/>
        <v>1.2048192771084338E-2</v>
      </c>
      <c r="E11" s="53">
        <v>6</v>
      </c>
      <c r="F11" s="193">
        <f t="shared" si="1"/>
        <v>4.7244094488188976E-2</v>
      </c>
      <c r="G11" s="53"/>
      <c r="H11" s="193">
        <f t="shared" si="2"/>
        <v>0</v>
      </c>
      <c r="I11" s="53">
        <v>17</v>
      </c>
      <c r="J11" s="193">
        <f t="shared" si="3"/>
        <v>8.2926829268292687E-2</v>
      </c>
      <c r="K11" s="53">
        <v>24</v>
      </c>
      <c r="L11" s="193">
        <f t="shared" si="4"/>
        <v>0.24489795918367346</v>
      </c>
      <c r="M11" s="263">
        <v>42</v>
      </c>
      <c r="N11" s="393">
        <v>4.1979010494752625E-2</v>
      </c>
      <c r="O11" s="161">
        <f>SUM(C11,E11,G11,I11,K11)</f>
        <v>49</v>
      </c>
      <c r="P11" s="18">
        <f t="shared" si="5"/>
        <v>8.0065359477124176E-2</v>
      </c>
    </row>
    <row r="12" spans="1:16" ht="27" thickBot="1" x14ac:dyDescent="0.3">
      <c r="A12" s="67"/>
      <c r="B12" s="392" t="s">
        <v>23</v>
      </c>
      <c r="C12" s="53">
        <v>4</v>
      </c>
      <c r="D12" s="193">
        <f t="shared" si="0"/>
        <v>2.4096385542168676E-2</v>
      </c>
      <c r="E12" s="53">
        <v>1</v>
      </c>
      <c r="F12" s="193">
        <f t="shared" si="1"/>
        <v>7.874015748031496E-3</v>
      </c>
      <c r="G12" s="53"/>
      <c r="H12" s="193">
        <f t="shared" si="2"/>
        <v>0</v>
      </c>
      <c r="I12" s="53">
        <v>4</v>
      </c>
      <c r="J12" s="193">
        <f t="shared" si="3"/>
        <v>1.9512195121951219E-2</v>
      </c>
      <c r="K12" s="53">
        <v>1</v>
      </c>
      <c r="L12" s="193">
        <f t="shared" si="4"/>
        <v>1.020408163265306E-2</v>
      </c>
      <c r="M12" s="263">
        <v>7</v>
      </c>
      <c r="N12" s="393">
        <v>1.0494752623688156E-2</v>
      </c>
      <c r="O12" s="390">
        <f>SUM(C12,E12,G12,I12,K12)</f>
        <v>10</v>
      </c>
      <c r="P12" s="90">
        <f t="shared" si="5"/>
        <v>1.6339869281045753E-2</v>
      </c>
    </row>
    <row r="13" spans="1:16" ht="15.75" thickBot="1" x14ac:dyDescent="0.3">
      <c r="A13" s="72"/>
      <c r="B13" s="164" t="s">
        <v>16</v>
      </c>
      <c r="C13" s="148">
        <f>SUM(C6:C12)</f>
        <v>166</v>
      </c>
      <c r="D13" s="165">
        <f t="shared" si="0"/>
        <v>1</v>
      </c>
      <c r="E13" s="147">
        <f>SUM(E6:E12)</f>
        <v>127</v>
      </c>
      <c r="F13" s="165">
        <f t="shared" si="1"/>
        <v>1</v>
      </c>
      <c r="G13" s="147">
        <f>SUM(G6:G12)</f>
        <v>16</v>
      </c>
      <c r="H13" s="166">
        <f t="shared" si="2"/>
        <v>1</v>
      </c>
      <c r="I13" s="148">
        <f>SUM(I6:I12)</f>
        <v>205</v>
      </c>
      <c r="J13" s="166">
        <f t="shared" si="3"/>
        <v>1</v>
      </c>
      <c r="K13" s="148">
        <f>SUM(K6:K12)</f>
        <v>98</v>
      </c>
      <c r="L13" s="166">
        <f t="shared" si="4"/>
        <v>1</v>
      </c>
      <c r="M13" s="167">
        <f>SUM(M6:M12)</f>
        <v>681</v>
      </c>
      <c r="N13" s="168">
        <v>1</v>
      </c>
      <c r="O13" s="171">
        <f>SUM(O6:O12)</f>
        <v>612</v>
      </c>
      <c r="P13" s="169">
        <f t="shared" si="5"/>
        <v>1</v>
      </c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6" x14ac:dyDescent="0.25">
      <c r="A15" s="24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7"/>
      <c r="O15" s="17"/>
    </row>
    <row r="16" spans="1:16" ht="15.75" thickBot="1" x14ac:dyDescent="0.3">
      <c r="A16" s="26" t="s">
        <v>139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7"/>
      <c r="O16" s="17"/>
    </row>
    <row r="17" spans="1:15" ht="15.75" thickBot="1" x14ac:dyDescent="0.3">
      <c r="A17" s="25"/>
      <c r="B17" s="177" t="s">
        <v>107</v>
      </c>
      <c r="C17" s="308" t="s">
        <v>0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09"/>
      <c r="O17" s="17"/>
    </row>
    <row r="18" spans="1:15" ht="15.75" thickBot="1" x14ac:dyDescent="0.3">
      <c r="A18" s="25"/>
      <c r="B18" s="176"/>
      <c r="C18" s="321" t="s">
        <v>38</v>
      </c>
      <c r="D18" s="322"/>
      <c r="E18" s="319" t="s">
        <v>36</v>
      </c>
      <c r="F18" s="320"/>
      <c r="G18" s="319" t="s">
        <v>35</v>
      </c>
      <c r="H18" s="320"/>
      <c r="I18" s="319" t="s">
        <v>37</v>
      </c>
      <c r="J18" s="320"/>
      <c r="K18" s="319" t="s">
        <v>39</v>
      </c>
      <c r="L18" s="320"/>
      <c r="M18" s="319" t="s">
        <v>16</v>
      </c>
      <c r="N18" s="320"/>
      <c r="O18" s="17"/>
    </row>
    <row r="19" spans="1:15" ht="15.75" thickBot="1" x14ac:dyDescent="0.3">
      <c r="A19" s="25"/>
      <c r="B19" s="152"/>
      <c r="C19" s="240" t="s">
        <v>50</v>
      </c>
      <c r="D19" s="189" t="s">
        <v>49</v>
      </c>
      <c r="E19" s="240" t="s">
        <v>50</v>
      </c>
      <c r="F19" s="189" t="s">
        <v>49</v>
      </c>
      <c r="G19" s="240" t="s">
        <v>50</v>
      </c>
      <c r="H19" s="189" t="s">
        <v>49</v>
      </c>
      <c r="I19" s="240" t="s">
        <v>50</v>
      </c>
      <c r="J19" s="189" t="s">
        <v>49</v>
      </c>
      <c r="K19" s="240" t="s">
        <v>50</v>
      </c>
      <c r="L19" s="189" t="s">
        <v>49</v>
      </c>
      <c r="M19" s="173" t="s">
        <v>50</v>
      </c>
      <c r="N19" s="93" t="s">
        <v>49</v>
      </c>
      <c r="O19" s="17"/>
    </row>
    <row r="20" spans="1:15" ht="18" customHeight="1" x14ac:dyDescent="0.25">
      <c r="A20" s="172"/>
      <c r="B20" s="238" t="s">
        <v>51</v>
      </c>
      <c r="C20" s="53">
        <v>2</v>
      </c>
      <c r="D20" s="193">
        <f>C20/$C$26</f>
        <v>1.2048192771084338E-2</v>
      </c>
      <c r="E20" s="53">
        <v>1</v>
      </c>
      <c r="F20" s="193">
        <f>E20/$E$26</f>
        <v>7.874015748031496E-3</v>
      </c>
      <c r="G20" s="53"/>
      <c r="H20" s="193">
        <f>G20/$G$26</f>
        <v>0</v>
      </c>
      <c r="I20" s="53">
        <v>1</v>
      </c>
      <c r="J20" s="193">
        <f>I20/$I$26</f>
        <v>4.8780487804878049E-3</v>
      </c>
      <c r="K20" s="53">
        <v>2</v>
      </c>
      <c r="L20" s="193">
        <f>K20/$K$26</f>
        <v>2.0408163265306121E-2</v>
      </c>
      <c r="M20" s="154">
        <f>SUM(C20+E20+G20+I20+K20)</f>
        <v>6</v>
      </c>
      <c r="N20" s="155">
        <f>M20/$M$26</f>
        <v>9.8039215686274508E-3</v>
      </c>
      <c r="O20" s="17"/>
    </row>
    <row r="21" spans="1:15" ht="30" x14ac:dyDescent="0.25">
      <c r="A21" s="172"/>
      <c r="B21" s="200" t="s">
        <v>52</v>
      </c>
      <c r="C21" s="53">
        <v>12</v>
      </c>
      <c r="D21" s="231">
        <f t="shared" ref="D21:D26" si="6">C21/$C$26</f>
        <v>7.2289156626506021E-2</v>
      </c>
      <c r="E21" s="53">
        <v>37</v>
      </c>
      <c r="F21" s="231">
        <f t="shared" ref="F21:F26" si="7">E21/$E$26</f>
        <v>0.29133858267716534</v>
      </c>
      <c r="G21" s="53">
        <v>7</v>
      </c>
      <c r="H21" s="231">
        <f t="shared" ref="H21:H26" si="8">G21/$G$26</f>
        <v>0.4375</v>
      </c>
      <c r="I21" s="53">
        <v>41</v>
      </c>
      <c r="J21" s="231">
        <f t="shared" ref="J21:J26" si="9">I21/$I$26</f>
        <v>0.2</v>
      </c>
      <c r="K21" s="53">
        <v>46</v>
      </c>
      <c r="L21" s="231">
        <f t="shared" ref="L21:L26" si="10">K21/$K$26</f>
        <v>0.46938775510204084</v>
      </c>
      <c r="M21" s="154">
        <f t="shared" ref="M21:M26" si="11">SUM(C21+E21+G21+I21+K21)</f>
        <v>143</v>
      </c>
      <c r="N21" s="155">
        <f t="shared" ref="N21:N26" si="12">M21/$M$26</f>
        <v>0.23366013071895425</v>
      </c>
      <c r="O21" s="17"/>
    </row>
    <row r="22" spans="1:15" ht="30" x14ac:dyDescent="0.25">
      <c r="A22" s="172"/>
      <c r="B22" s="200" t="s">
        <v>53</v>
      </c>
      <c r="C22" s="53">
        <v>53</v>
      </c>
      <c r="D22" s="231">
        <f t="shared" si="6"/>
        <v>0.31927710843373491</v>
      </c>
      <c r="E22" s="53">
        <v>41</v>
      </c>
      <c r="F22" s="231">
        <f t="shared" si="7"/>
        <v>0.32283464566929132</v>
      </c>
      <c r="G22" s="53">
        <v>6</v>
      </c>
      <c r="H22" s="231">
        <f t="shared" si="8"/>
        <v>0.375</v>
      </c>
      <c r="I22" s="53">
        <v>81</v>
      </c>
      <c r="J22" s="231">
        <f t="shared" si="9"/>
        <v>0.39512195121951221</v>
      </c>
      <c r="K22" s="53">
        <v>16</v>
      </c>
      <c r="L22" s="231">
        <f t="shared" si="10"/>
        <v>0.16326530612244897</v>
      </c>
      <c r="M22" s="154">
        <f t="shared" si="11"/>
        <v>197</v>
      </c>
      <c r="N22" s="155">
        <f t="shared" si="12"/>
        <v>0.32189542483660133</v>
      </c>
      <c r="O22" s="17"/>
    </row>
    <row r="23" spans="1:15" ht="30" x14ac:dyDescent="0.25">
      <c r="A23" s="172"/>
      <c r="B23" s="200" t="s">
        <v>54</v>
      </c>
      <c r="C23" s="53">
        <v>12</v>
      </c>
      <c r="D23" s="231">
        <f t="shared" si="6"/>
        <v>7.2289156626506021E-2</v>
      </c>
      <c r="E23" s="53">
        <v>8</v>
      </c>
      <c r="F23" s="231">
        <f t="shared" si="7"/>
        <v>6.2992125984251968E-2</v>
      </c>
      <c r="G23" s="53"/>
      <c r="H23" s="231">
        <f t="shared" si="8"/>
        <v>0</v>
      </c>
      <c r="I23" s="53">
        <v>8</v>
      </c>
      <c r="J23" s="231">
        <f t="shared" si="9"/>
        <v>3.9024390243902439E-2</v>
      </c>
      <c r="K23" s="53">
        <v>6</v>
      </c>
      <c r="L23" s="231">
        <f t="shared" si="10"/>
        <v>6.1224489795918366E-2</v>
      </c>
      <c r="M23" s="154">
        <f t="shared" si="11"/>
        <v>34</v>
      </c>
      <c r="N23" s="155">
        <f t="shared" si="12"/>
        <v>5.5555555555555552E-2</v>
      </c>
      <c r="O23" s="17"/>
    </row>
    <row r="24" spans="1:15" ht="30" x14ac:dyDescent="0.25">
      <c r="A24" s="172"/>
      <c r="B24" s="200" t="s">
        <v>55</v>
      </c>
      <c r="C24" s="53">
        <v>11</v>
      </c>
      <c r="D24" s="231">
        <f t="shared" si="6"/>
        <v>6.6265060240963861E-2</v>
      </c>
      <c r="E24" s="53">
        <v>8</v>
      </c>
      <c r="F24" s="231">
        <f t="shared" si="7"/>
        <v>6.2992125984251968E-2</v>
      </c>
      <c r="G24" s="53"/>
      <c r="H24" s="231">
        <f t="shared" si="8"/>
        <v>0</v>
      </c>
      <c r="I24" s="53">
        <v>16</v>
      </c>
      <c r="J24" s="231">
        <f t="shared" si="9"/>
        <v>7.8048780487804878E-2</v>
      </c>
      <c r="K24" s="53">
        <v>1</v>
      </c>
      <c r="L24" s="231">
        <f t="shared" si="10"/>
        <v>1.020408163265306E-2</v>
      </c>
      <c r="M24" s="154">
        <f t="shared" si="11"/>
        <v>36</v>
      </c>
      <c r="N24" s="155">
        <f t="shared" si="12"/>
        <v>5.8823529411764705E-2</v>
      </c>
      <c r="O24" s="17"/>
    </row>
    <row r="25" spans="1:15" ht="30.75" thickBot="1" x14ac:dyDescent="0.3">
      <c r="A25" s="172"/>
      <c r="B25" s="239" t="s">
        <v>56</v>
      </c>
      <c r="C25" s="53">
        <v>76</v>
      </c>
      <c r="D25" s="231">
        <f t="shared" si="6"/>
        <v>0.45783132530120479</v>
      </c>
      <c r="E25" s="53">
        <v>32</v>
      </c>
      <c r="F25" s="231">
        <f t="shared" si="7"/>
        <v>0.25196850393700787</v>
      </c>
      <c r="G25" s="53">
        <v>3</v>
      </c>
      <c r="H25" s="231">
        <f t="shared" si="8"/>
        <v>0.1875</v>
      </c>
      <c r="I25" s="53">
        <v>58</v>
      </c>
      <c r="J25" s="231">
        <f t="shared" si="9"/>
        <v>0.28292682926829266</v>
      </c>
      <c r="K25" s="53">
        <v>27</v>
      </c>
      <c r="L25" s="231">
        <f t="shared" si="10"/>
        <v>0.27551020408163263</v>
      </c>
      <c r="M25" s="178">
        <f t="shared" si="11"/>
        <v>196</v>
      </c>
      <c r="N25" s="85">
        <f t="shared" si="12"/>
        <v>0.3202614379084967</v>
      </c>
      <c r="O25" s="17"/>
    </row>
    <row r="26" spans="1:15" ht="15.75" thickBot="1" x14ac:dyDescent="0.3">
      <c r="A26" s="25"/>
      <c r="B26" s="174" t="s">
        <v>16</v>
      </c>
      <c r="C26" s="249">
        <f>SUM(C20:C25)</f>
        <v>166</v>
      </c>
      <c r="D26" s="250">
        <f t="shared" si="6"/>
        <v>1</v>
      </c>
      <c r="E26" s="249">
        <f>SUM(E20:E25)</f>
        <v>127</v>
      </c>
      <c r="F26" s="250">
        <f t="shared" si="7"/>
        <v>1</v>
      </c>
      <c r="G26" s="249">
        <f>SUM(G20:G25)</f>
        <v>16</v>
      </c>
      <c r="H26" s="250">
        <f t="shared" si="8"/>
        <v>1</v>
      </c>
      <c r="I26" s="249">
        <f>SUM(I20:I25)</f>
        <v>205</v>
      </c>
      <c r="J26" s="250">
        <f t="shared" si="9"/>
        <v>1</v>
      </c>
      <c r="K26" s="249">
        <f>SUM(K20:K25)</f>
        <v>98</v>
      </c>
      <c r="L26" s="250">
        <f t="shared" si="10"/>
        <v>1</v>
      </c>
      <c r="M26" s="251">
        <f t="shared" si="11"/>
        <v>612</v>
      </c>
      <c r="N26" s="252">
        <f t="shared" si="12"/>
        <v>1</v>
      </c>
      <c r="O26" s="17"/>
    </row>
    <row r="27" spans="1:1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1"/>
      <c r="M27" s="17"/>
      <c r="O27" s="17"/>
    </row>
    <row r="28" spans="1:15" x14ac:dyDescent="0.25">
      <c r="A28" s="24" t="s">
        <v>76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7"/>
      <c r="O28" s="17"/>
    </row>
    <row r="29" spans="1:15" ht="15.75" thickBot="1" x14ac:dyDescent="0.3">
      <c r="A29" s="26" t="s">
        <v>140</v>
      </c>
      <c r="B29" s="25"/>
      <c r="C29" s="25"/>
      <c r="D29" s="25"/>
      <c r="E29" s="25"/>
      <c r="F29" s="25"/>
      <c r="G29" s="25"/>
      <c r="L29" s="25"/>
      <c r="M29" s="17"/>
      <c r="O29" s="17"/>
    </row>
    <row r="30" spans="1:15" ht="45" customHeight="1" x14ac:dyDescent="0.25">
      <c r="A30" s="25"/>
      <c r="B30" s="245" t="s">
        <v>72</v>
      </c>
      <c r="C30" s="317" t="s">
        <v>109</v>
      </c>
      <c r="D30" s="318"/>
      <c r="E30" s="317" t="s">
        <v>75</v>
      </c>
      <c r="F30" s="318"/>
      <c r="G30" s="25"/>
      <c r="H30" s="25"/>
      <c r="I30" s="25"/>
      <c r="J30" s="25"/>
      <c r="K30" s="25"/>
      <c r="L30" s="25"/>
      <c r="M30" s="25"/>
      <c r="O30" s="17"/>
    </row>
    <row r="31" spans="1:15" x14ac:dyDescent="0.25">
      <c r="A31" s="25"/>
      <c r="B31" s="247"/>
      <c r="C31" s="246" t="s">
        <v>50</v>
      </c>
      <c r="D31" s="246" t="s">
        <v>49</v>
      </c>
      <c r="E31" s="246" t="s">
        <v>50</v>
      </c>
      <c r="F31" s="248" t="s">
        <v>49</v>
      </c>
      <c r="G31" s="25"/>
      <c r="H31" s="25"/>
      <c r="I31" s="25"/>
      <c r="J31" s="25"/>
      <c r="K31" s="25"/>
      <c r="L31" s="25"/>
      <c r="M31" s="25"/>
      <c r="O31" s="17"/>
    </row>
    <row r="32" spans="1:15" x14ac:dyDescent="0.25">
      <c r="A32" s="25"/>
      <c r="B32" s="244" t="s">
        <v>40</v>
      </c>
      <c r="C32" s="53">
        <v>20</v>
      </c>
      <c r="D32" s="193">
        <f t="shared" ref="D32:D39" si="13">C32/$C$41</f>
        <v>8.6580086580086577E-2</v>
      </c>
      <c r="E32" s="53">
        <v>0</v>
      </c>
      <c r="F32" s="74">
        <f>E32/$E$41</f>
        <v>0</v>
      </c>
      <c r="G32" s="25"/>
      <c r="H32" s="25"/>
      <c r="K32" s="25"/>
      <c r="L32" s="25"/>
      <c r="M32" s="25"/>
      <c r="O32" s="17"/>
    </row>
    <row r="33" spans="1:15" x14ac:dyDescent="0.25">
      <c r="A33" s="25"/>
      <c r="B33" s="244" t="s">
        <v>41</v>
      </c>
      <c r="C33" s="53">
        <v>69</v>
      </c>
      <c r="D33" s="231">
        <f t="shared" si="13"/>
        <v>0.29870129870129869</v>
      </c>
      <c r="E33" s="53">
        <v>83</v>
      </c>
      <c r="F33" s="75">
        <f t="shared" ref="F33:F41" si="14">E33/$E$41</f>
        <v>0.35775862068965519</v>
      </c>
      <c r="G33" s="25"/>
      <c r="H33" s="25"/>
      <c r="K33" s="25"/>
      <c r="L33" s="25"/>
      <c r="M33" s="17"/>
      <c r="O33" s="17"/>
    </row>
    <row r="34" spans="1:15" x14ac:dyDescent="0.25">
      <c r="A34" s="25"/>
      <c r="B34" s="244" t="s">
        <v>42</v>
      </c>
      <c r="C34" s="53">
        <v>32</v>
      </c>
      <c r="D34" s="231">
        <f t="shared" si="13"/>
        <v>0.13852813852813853</v>
      </c>
      <c r="E34" s="53">
        <v>101</v>
      </c>
      <c r="F34" s="75">
        <f t="shared" si="14"/>
        <v>0.43534482758620691</v>
      </c>
      <c r="G34" s="25"/>
      <c r="H34" s="25"/>
      <c r="K34" s="25"/>
      <c r="L34" s="25"/>
      <c r="M34" s="17"/>
      <c r="O34" s="17"/>
    </row>
    <row r="35" spans="1:15" x14ac:dyDescent="0.25">
      <c r="A35" s="25"/>
      <c r="B35" s="244" t="s">
        <v>43</v>
      </c>
      <c r="C35" s="53">
        <v>28</v>
      </c>
      <c r="D35" s="231">
        <f t="shared" si="13"/>
        <v>0.12121212121212122</v>
      </c>
      <c r="E35" s="53">
        <v>27</v>
      </c>
      <c r="F35" s="75">
        <f t="shared" si="14"/>
        <v>0.11637931034482758</v>
      </c>
      <c r="G35" s="25"/>
      <c r="H35" s="25"/>
      <c r="K35" s="25"/>
      <c r="L35" s="25"/>
      <c r="M35" s="17"/>
      <c r="O35" s="17"/>
    </row>
    <row r="36" spans="1:15" x14ac:dyDescent="0.25">
      <c r="A36" s="25"/>
      <c r="B36" s="244" t="s">
        <v>44</v>
      </c>
      <c r="C36" s="53">
        <v>37</v>
      </c>
      <c r="D36" s="231">
        <f t="shared" si="13"/>
        <v>0.16017316017316016</v>
      </c>
      <c r="E36" s="53">
        <v>11</v>
      </c>
      <c r="F36" s="75">
        <f t="shared" si="14"/>
        <v>4.7413793103448273E-2</v>
      </c>
      <c r="G36" s="25"/>
      <c r="H36" s="25"/>
      <c r="K36" s="25"/>
      <c r="L36" s="25"/>
      <c r="M36" s="17"/>
      <c r="O36" s="17"/>
    </row>
    <row r="37" spans="1:15" x14ac:dyDescent="0.25">
      <c r="A37" s="25"/>
      <c r="B37" s="244" t="s">
        <v>73</v>
      </c>
      <c r="C37" s="53">
        <v>21</v>
      </c>
      <c r="D37" s="231">
        <f t="shared" si="13"/>
        <v>9.0909090909090912E-2</v>
      </c>
      <c r="E37" s="53">
        <v>4</v>
      </c>
      <c r="F37" s="75">
        <f t="shared" si="14"/>
        <v>1.7241379310344827E-2</v>
      </c>
      <c r="G37" s="25"/>
      <c r="H37" s="25"/>
      <c r="K37" s="25"/>
      <c r="L37" s="25"/>
      <c r="M37" s="17"/>
      <c r="O37" s="17"/>
    </row>
    <row r="38" spans="1:15" x14ac:dyDescent="0.25">
      <c r="A38" s="25"/>
      <c r="B38" s="244" t="s">
        <v>74</v>
      </c>
      <c r="C38" s="53">
        <v>16</v>
      </c>
      <c r="D38" s="231">
        <f t="shared" si="13"/>
        <v>6.9264069264069264E-2</v>
      </c>
      <c r="E38" s="53">
        <v>3</v>
      </c>
      <c r="F38" s="75">
        <f t="shared" si="14"/>
        <v>1.2931034482758621E-2</v>
      </c>
      <c r="G38" s="25"/>
      <c r="H38" s="25"/>
      <c r="K38" s="25"/>
      <c r="L38" s="25"/>
      <c r="M38" s="17"/>
      <c r="O38" s="17"/>
    </row>
    <row r="39" spans="1:15" x14ac:dyDescent="0.25">
      <c r="A39" s="25"/>
      <c r="B39" s="244" t="s">
        <v>46</v>
      </c>
      <c r="C39" s="53">
        <v>7</v>
      </c>
      <c r="D39" s="231">
        <f t="shared" si="13"/>
        <v>3.0303030303030304E-2</v>
      </c>
      <c r="E39" s="53">
        <v>3</v>
      </c>
      <c r="F39" s="75">
        <f t="shared" si="14"/>
        <v>1.2931034482758621E-2</v>
      </c>
      <c r="G39" s="25"/>
      <c r="H39" s="25"/>
      <c r="K39" s="25"/>
      <c r="L39" s="25"/>
      <c r="M39" s="17"/>
      <c r="O39" s="17"/>
    </row>
    <row r="40" spans="1:15" x14ac:dyDescent="0.25">
      <c r="A40" s="25"/>
      <c r="B40" s="244" t="s">
        <v>47</v>
      </c>
      <c r="C40" s="53">
        <v>1</v>
      </c>
      <c r="D40" s="231">
        <f t="shared" ref="D40:D41" si="15">C40/$C$41</f>
        <v>4.329004329004329E-3</v>
      </c>
      <c r="E40" s="53">
        <v>0</v>
      </c>
      <c r="F40" s="75">
        <f t="shared" si="14"/>
        <v>0</v>
      </c>
      <c r="G40" s="25"/>
      <c r="H40" s="25"/>
      <c r="I40" s="25"/>
      <c r="J40" s="25"/>
      <c r="K40" s="25"/>
      <c r="L40" s="25"/>
      <c r="M40" s="17"/>
      <c r="O40" s="17"/>
    </row>
    <row r="41" spans="1:15" ht="15.75" thickBot="1" x14ac:dyDescent="0.3">
      <c r="A41" s="25"/>
      <c r="B41" s="242" t="s">
        <v>1</v>
      </c>
      <c r="C41" s="84">
        <f>SUM(C32:C40)</f>
        <v>231</v>
      </c>
      <c r="D41" s="241">
        <f t="shared" si="15"/>
        <v>1</v>
      </c>
      <c r="E41" s="84">
        <f>SUM(E32:E40)</f>
        <v>232</v>
      </c>
      <c r="F41" s="241">
        <f t="shared" si="14"/>
        <v>1</v>
      </c>
      <c r="G41" s="25"/>
      <c r="H41" s="25"/>
      <c r="I41" s="25"/>
      <c r="J41" s="25"/>
      <c r="K41" s="184"/>
      <c r="L41" s="184"/>
      <c r="M41" s="17"/>
      <c r="O41" s="17"/>
    </row>
    <row r="42" spans="1:1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184"/>
      <c r="L42" s="184"/>
    </row>
    <row r="43" spans="1:15" x14ac:dyDescent="0.25">
      <c r="I43" s="17"/>
      <c r="J43" s="17"/>
      <c r="K43" s="184"/>
      <c r="L43" s="184"/>
    </row>
    <row r="44" spans="1:15" x14ac:dyDescent="0.25">
      <c r="I44" s="17"/>
      <c r="J44" s="17"/>
      <c r="K44" s="184"/>
      <c r="L44" s="184"/>
    </row>
    <row r="45" spans="1:15" x14ac:dyDescent="0.25">
      <c r="I45" s="17"/>
      <c r="K45" s="184"/>
      <c r="L45" s="184"/>
    </row>
    <row r="46" spans="1:15" x14ac:dyDescent="0.25">
      <c r="I46" s="17"/>
      <c r="K46" s="184"/>
      <c r="L46" s="184"/>
    </row>
    <row r="47" spans="1:15" x14ac:dyDescent="0.25">
      <c r="I47" s="17"/>
      <c r="K47" s="184"/>
      <c r="L47" s="184"/>
    </row>
    <row r="48" spans="1:15" x14ac:dyDescent="0.25">
      <c r="I48" s="17"/>
      <c r="K48" s="184"/>
      <c r="L48" s="184"/>
    </row>
    <row r="49" spans="11:12" x14ac:dyDescent="0.25">
      <c r="K49" s="184"/>
      <c r="L49" s="184"/>
    </row>
  </sheetData>
  <mergeCells count="17">
    <mergeCell ref="M18:N18"/>
    <mergeCell ref="C17:N17"/>
    <mergeCell ref="O4:P4"/>
    <mergeCell ref="C3:L3"/>
    <mergeCell ref="E4:F4"/>
    <mergeCell ref="G4:H4"/>
    <mergeCell ref="I4:J4"/>
    <mergeCell ref="M4:N4"/>
    <mergeCell ref="C30:D30"/>
    <mergeCell ref="E30:F30"/>
    <mergeCell ref="K18:L18"/>
    <mergeCell ref="K4:L4"/>
    <mergeCell ref="C18:D18"/>
    <mergeCell ref="E18:F18"/>
    <mergeCell ref="G18:H18"/>
    <mergeCell ref="I18:J18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8α-γ'!Print_Area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2015-05-26T09:05:37Z</cp:lastPrinted>
  <dcterms:created xsi:type="dcterms:W3CDTF">2010-12-15T07:52:14Z</dcterms:created>
  <dcterms:modified xsi:type="dcterms:W3CDTF">2015-05-26T09:34:57Z</dcterms:modified>
</cp:coreProperties>
</file>